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4000" windowHeight="9600" tabRatio="932" activeTab="4"/>
  </bookViews>
  <sheets>
    <sheet name="naslovna" sheetId="47" r:id="rId1"/>
    <sheet name="PEIPREMNI RADOVI" sheetId="1" r:id="rId2"/>
    <sheet name="ZEMLJANI RADOVI" sheetId="50" r:id="rId3"/>
    <sheet name="KOLOVOZNA KONSTRUKCIJA" sheetId="51" r:id="rId4"/>
    <sheet name="REKAPITULACIJA" sheetId="8" r:id="rId5"/>
  </sheets>
  <definedNames>
    <definedName name="_xlnm.Print_Area" localSheetId="3">'KOLOVOZNA KONSTRUKCIJA'!$A$1:$K$91</definedName>
    <definedName name="_xlnm.Print_Area" localSheetId="0">naslovna!$A$1:$G$30</definedName>
    <definedName name="_xlnm.Print_Area" localSheetId="1">'PEIPREMNI RADOVI'!$A$1:$K$38</definedName>
    <definedName name="_xlnm.Print_Area" localSheetId="4">REKAPITULACIJA!$A$1:$E$12</definedName>
    <definedName name="_xlnm.Print_Area" localSheetId="2">'ZEMLJANI RADOVI'!$A$1:$K$61</definedName>
    <definedName name="_xlnm.Print_Titles" localSheetId="1">'PEIPREMNI RADOVI'!$1:$4</definedName>
    <definedName name="_xlnm.Print_Titles" localSheetId="4">REKAPITULACIJA!$1:$4</definedName>
  </definedNames>
  <calcPr calcId="162913"/>
</workbook>
</file>

<file path=xl/calcChain.xml><?xml version="1.0" encoding="utf-8"?>
<calcChain xmlns="http://schemas.openxmlformats.org/spreadsheetml/2006/main">
  <c r="J30" i="1" l="1"/>
  <c r="I30" i="1"/>
  <c r="K30" i="1" s="1"/>
  <c r="J29" i="1"/>
  <c r="I29" i="1"/>
  <c r="K29" i="1" s="1"/>
  <c r="J22" i="1"/>
  <c r="I22" i="1"/>
  <c r="K22" i="1" s="1"/>
  <c r="J81" i="51"/>
  <c r="I81" i="51"/>
  <c r="K81" i="51" s="1"/>
  <c r="J75" i="51"/>
  <c r="I75" i="51"/>
  <c r="K75" i="51" s="1"/>
  <c r="J69" i="51"/>
  <c r="I69" i="51"/>
  <c r="K69" i="51"/>
  <c r="J63" i="51"/>
  <c r="I63" i="51"/>
  <c r="K63" i="51" s="1"/>
  <c r="J62" i="51"/>
  <c r="I62" i="51"/>
  <c r="K62" i="51" s="1"/>
  <c r="J61" i="51"/>
  <c r="I61" i="51"/>
  <c r="K61" i="51" s="1"/>
  <c r="J53" i="51"/>
  <c r="I53" i="51"/>
  <c r="K53" i="51" s="1"/>
  <c r="J47" i="51"/>
  <c r="I47" i="51"/>
  <c r="K47" i="51" s="1"/>
  <c r="J46" i="51"/>
  <c r="I46" i="51"/>
  <c r="K46" i="51" s="1"/>
  <c r="J38" i="51"/>
  <c r="I38" i="51"/>
  <c r="K38" i="51" s="1"/>
  <c r="J32" i="51"/>
  <c r="I32" i="51"/>
  <c r="K32" i="51"/>
  <c r="J26" i="51"/>
  <c r="I26" i="51"/>
  <c r="K26" i="51" s="1"/>
  <c r="J25" i="51"/>
  <c r="I25" i="51"/>
  <c r="K25" i="51" s="1"/>
  <c r="J24" i="51"/>
  <c r="I24" i="51"/>
  <c r="K24" i="51" s="1"/>
  <c r="J16" i="51"/>
  <c r="J83" i="51" s="1"/>
  <c r="D8" i="8" s="1"/>
  <c r="I16" i="51"/>
  <c r="K16" i="51" s="1"/>
  <c r="J55" i="50"/>
  <c r="I55" i="50"/>
  <c r="K55" i="50" s="1"/>
  <c r="J44" i="50"/>
  <c r="I44" i="50"/>
  <c r="K44" i="50"/>
  <c r="J35" i="50"/>
  <c r="I35" i="50"/>
  <c r="K35" i="50" s="1"/>
  <c r="J26" i="50"/>
  <c r="I26" i="50"/>
  <c r="K26" i="50" s="1"/>
  <c r="I17" i="50"/>
  <c r="K17" i="50"/>
  <c r="J17" i="50"/>
  <c r="J16" i="1"/>
  <c r="J33" i="1" s="1"/>
  <c r="D6" i="8" s="1"/>
  <c r="I16" i="1"/>
  <c r="K16" i="1" s="1"/>
  <c r="K33" i="1" s="1"/>
  <c r="E6" i="8" s="1"/>
  <c r="B8" i="8"/>
  <c r="B7" i="8"/>
  <c r="B6" i="8"/>
  <c r="A12" i="51"/>
  <c r="A18" i="51" s="1"/>
  <c r="A28" i="51" s="1"/>
  <c r="A34" i="51" s="1"/>
  <c r="B83" i="51"/>
  <c r="A83" i="51"/>
  <c r="B58" i="50"/>
  <c r="A58" i="50"/>
  <c r="A12" i="50"/>
  <c r="A19" i="50" s="1"/>
  <c r="A28" i="50" s="1"/>
  <c r="A37" i="50" s="1"/>
  <c r="A46" i="50" s="1"/>
  <c r="B33" i="1"/>
  <c r="A12" i="1"/>
  <c r="A18" i="1" s="1"/>
  <c r="A24" i="1" s="1"/>
  <c r="A33" i="1"/>
  <c r="J58" i="50"/>
  <c r="D7" i="8" s="1"/>
  <c r="K83" i="51" l="1"/>
  <c r="E8" i="8" s="1"/>
  <c r="K58" i="50"/>
  <c r="E7" i="8" s="1"/>
  <c r="D10" i="8"/>
  <c r="A49" i="51"/>
  <c r="A40" i="51"/>
  <c r="E10" i="8" l="1"/>
</calcChain>
</file>

<file path=xl/sharedStrings.xml><?xml version="1.0" encoding="utf-8"?>
<sst xmlns="http://schemas.openxmlformats.org/spreadsheetml/2006/main" count="227" uniqueCount="143">
  <si>
    <t xml:space="preserve">PREDUZEĆE ZA KONSALTING PROJEKTOVANJE I INŽENJERING, 11000 BEOGRAD, DOBRINJSKA 8a
</t>
  </si>
  <si>
    <t>NARUČILAC:</t>
  </si>
  <si>
    <t>OBJEKAT:</t>
  </si>
  <si>
    <t>Predmer i predračun</t>
  </si>
  <si>
    <t>opis pozicije</t>
  </si>
  <si>
    <t>PREDMER I PREDRAČUN</t>
  </si>
  <si>
    <t>m3</t>
  </si>
  <si>
    <t>m2</t>
  </si>
  <si>
    <t>item description</t>
  </si>
  <si>
    <t>Total</t>
  </si>
  <si>
    <t xml:space="preserve">MASONRY WORKS </t>
  </si>
  <si>
    <t>PREFABRICATED PARTITIONS</t>
  </si>
  <si>
    <t>ROOFING WORKS</t>
  </si>
  <si>
    <t>To be added: Amount for contingency expenses of added items in the amount of 5% of all listed works.</t>
  </si>
  <si>
    <t>RECONSTRUCTION OF THE EXISTING FACILITY IN 15 KATANICEVA ST. IN BELGRADE (BUILDING OF FORMER MILITARY TECHNICAL INSTITUTE - MTI) FOR PURPOSES OF ACCOMODATION OF JUDICIAL ORGANS</t>
  </si>
  <si>
    <t>CLIENT: MINISTRY  OF JUSTICE AND PUBLIC ADMINISTRATION OF RS, NEMANJINA 22-26, BELGRADE</t>
  </si>
  <si>
    <t>brickwork</t>
  </si>
  <si>
    <t>Supply of material, transport and building of walls made of aerated concrete, thickness d=20 cm in thinset mortar for building. Lay the first line of wall blocks onto the cement mortar layer, ratio 1:3:9, thickness  approx. 2 cm. The price includes construction of RC lintel, horizontal and vertical ring beams. Horizontal elements dim. 20/20cm, reinforced with 4RØ12 and binders RØ8/20cm (lintels RØ8/15cm). Vertical ring beams dim. 20/20cm, reinforced with 4RØ12 and binders RØ8/15cm.</t>
  </si>
  <si>
    <t>Wall junctions and supporting structure elements carry  out with polyurethane foam and additionally reinforce with galvanized elastic corrosion-protected anchors, all in accordance with the provisions of  the building instructions supplied by the manufacturer of the aerated concrete accessories.</t>
  </si>
  <si>
    <t xml:space="preserve">Wall junctions with the existing parts of the wall carry  out  all in accordance with the provisions of  the building instructions supplied by the manufacturer of the aerated concrete elements, with previously prepared openings to be bricked up. </t>
  </si>
  <si>
    <t xml:space="preserve">Supply of material, transport and bricking up openings with aerated concrete panels, thickness d=10 cm in thinset mortar for building. Lay the first line of wall blocks onto the cement mortar layer, ratio 1:3:9, thickness  approx. 2 cm. </t>
  </si>
  <si>
    <t xml:space="preserve">Wall junctions with the existing parts of the wall carry out  all in accordance with the provisions of  the building instructions supplied by the manufacturer of the aerated concrete elements, with previously prepared openings to be bricked up. </t>
  </si>
  <si>
    <t>TOTAL (RSD)  exclusive of VAT :</t>
  </si>
  <si>
    <t xml:space="preserve"> Bill of Quantities </t>
  </si>
  <si>
    <t>SUMMARY OF STRUCTURAL AND FINISHING WORKS</t>
  </si>
  <si>
    <t xml:space="preserve">Observe in all the general description and the manufacturer's instructions. The ítem should include all necessary elements necessary for finished, built wall, together with  building scaffold and preparation of openings.   Calculation per m3 of built wall. </t>
  </si>
  <si>
    <t>FOR STRUCTURAL AND FINISHING WORKS TO THE MAIN ARCHITECTURAL DESIGN</t>
  </si>
  <si>
    <t xml:space="preserve">Zgrada pravosudnih organa u Kragujevcu, KP br.10472/5 KO Kragujevac 4, Kragujevac   </t>
  </si>
  <si>
    <t>ZGRADA PRAVOSUDNIH ORGANA
U KRAGUJEVCU</t>
  </si>
  <si>
    <t>pos</t>
  </si>
  <si>
    <t>jm</t>
  </si>
  <si>
    <t>količina</t>
  </si>
  <si>
    <t>Republika Srbija – Apelacioni sud Kragujevac, ul. Trg Vojvode Radomira Putnika br.4, Kragujevac</t>
  </si>
  <si>
    <t xml:space="preserve">GRAĐEVINSKIH RADOVA 
 UZ PZI -  PROJEKAT SAOBRAĆAJNICA 
</t>
  </si>
  <si>
    <t xml:space="preserve"> UZ PROJEKAT SAOBRAĆAJNICA</t>
  </si>
  <si>
    <t xml:space="preserve">PRIPREMNI RADOVI </t>
  </si>
  <si>
    <t>GEODETSKO OBELEŽAVANJE</t>
  </si>
  <si>
    <t>Obračun se vrši po ha.</t>
  </si>
  <si>
    <t>ha</t>
  </si>
  <si>
    <t>RAŠČIŠĆAVANJE TERENA</t>
  </si>
  <si>
    <t xml:space="preserve">Raščišćavanje terena mašinskim putem sa uklanjanjem rastinja, panjeva, smeća i raznog građevinskog šuta na celoj površini građevinske parcele. Pozicija obuhvata čišćenje sa utovarom materijala i deponovanjem na zvaničnu gradsku deponiju. </t>
  </si>
  <si>
    <t xml:space="preserve">jed. cena materijal  </t>
  </si>
  <si>
    <t xml:space="preserve">jed. cena rad  </t>
  </si>
  <si>
    <t>01-03.1</t>
  </si>
  <si>
    <t>01-03.2</t>
  </si>
  <si>
    <t>ISKOP POVRŠINSKOG SLOJA</t>
  </si>
  <si>
    <t>Geodetsko obeležavanje trasae saobraćajnica, parkinga i trotoara  preko detaljnih tačaka datih u projektu  sa obezbeđenjem iskolčenih osovina temena i pravaca. Pozicija obuhvata održavanje mreže tokom trajanja izvođenja svih radova.</t>
  </si>
  <si>
    <t>Ukupna količina iskopanog humusnog materijala V=19143.3x0.4=7657.40 m3</t>
  </si>
  <si>
    <t xml:space="preserve">ZEMLJANI RADOVI </t>
  </si>
  <si>
    <t>ISKOP MATERIJALA</t>
  </si>
  <si>
    <t>Obračun po  m3 izvedenog iskopa.</t>
  </si>
  <si>
    <t>OBRADA PODTLA</t>
  </si>
  <si>
    <t>Obrada podtla na mestu izrade nasipa od drobljenog kamenog agregata ispod budućih saobraćajnih i pešačkih površina. Pozicija obuhvata mehaničko zbijanje i grubo planiranje podtla. Nabijanje izvršiti jačim i širim vobrosredstvima  do potrebne zbijenosti Ms&gt;30MPa.</t>
  </si>
  <si>
    <t xml:space="preserve">Pozicija obuhvata mašinski iskop površinskog sloja humusnog  materijala u debljini od d=40cm na celoj površini parcele. Za potrebe humusiranja slobodnih zelenih površina, putnih bankina i kosina može se koristiti iskopani humusni materijal.Transport, odnosno guranje materijala na gradilišnu deponiju,mora biti pažljivo izvršen radi očuvanja kvaliteta iskopanog humusa za kasnije potrebe pri uređenju kosina i zelenih površina, tako da ne dođe do mešanja tog materijala sa drugim nehumusnim materijalom. Višak iskopanog humusnog materijala utovariti i transportovati na zvaničnu gradsku deponiju.
</t>
  </si>
  <si>
    <t>Obračun po  m3 izvedenog nasipa.</t>
  </si>
  <si>
    <t>IZRADA NASIPA OD ZEMLJANOG MATERIJALA</t>
  </si>
  <si>
    <t>IZRADA NASIPA OD DROBLJENOG KAMENOG AGREGATA</t>
  </si>
  <si>
    <t>Nabavka, transport i ugradnja zemljanog materijala III kategorije iz pozajmišta na mestu slobodnih zelenih površina, bankina i kosina. Nasip raditi od čiste zemlje koja nema organskog i neorganskog otpada u slojevima  od                      15 do 30 cm. Zemljani materijal kvašenjem dovesti u stanje optimalne vlažnosti. Zahtevana zbijenost iznosi Me =15 MPa.</t>
  </si>
  <si>
    <t>FINO PLANIRANJE POSTELJICE</t>
  </si>
  <si>
    <t>Fino planiranje posteljice, saobraćajnih površina (putevi, pešačke površine, parkinzi) sa tačnošću ±1 cm do projektovanih kota i sa potrebnim nabijanjem  minimum Me=25MPa.</t>
  </si>
  <si>
    <t>KOLOVOZNA KONSTRUKCIJA</t>
  </si>
  <si>
    <t>DROBLJENI KAMENI AGREGAT 0-63MM</t>
  </si>
  <si>
    <t>Obračun po m3 izvedenog  sloja.</t>
  </si>
  <si>
    <t>DROBLJENI KAMENI AGREGAT 0-31.5MM</t>
  </si>
  <si>
    <t>03-02.1</t>
  </si>
  <si>
    <t>Nabavka materijala, transport i izrada sloja od drobljenog kamenog agregata 0-31,5 mm ispod saobraćajnih i pešačkih površina  sa potrebnim nabijanjem minimum Me=100Mpa. Debljina slojeva iznosi 15cm, 25cm i 30cm.</t>
  </si>
  <si>
    <t>03-02.2</t>
  </si>
  <si>
    <t>03-02.3</t>
  </si>
  <si>
    <t>BNS 22sA</t>
  </si>
  <si>
    <t>Obračun po m2 ugrađene asfaltne mase.</t>
  </si>
  <si>
    <t xml:space="preserve">Nabavka materijala, transport i izrada gornjeg nosećeg sloja od bitumeniziranog drobljenog agregata BNS22sA u debljini od d=9cm na mestu saobraćajnih površina (TIP1). Pozicija obuhvata nabavku, izradu asfaltne mase, transport i ugradnju. </t>
  </si>
  <si>
    <t>AB 11</t>
  </si>
  <si>
    <t>NEARMIRAN BETON</t>
  </si>
  <si>
    <t>Nabavka materijala, transport i izrada  nearmiranog betona MB25 ispod asfaltnog trotoara. Debljina nabijenog betona je d=12cm ispod asfaltnog trotoara  i d=16cm ispod ojačanog asfaltnog trotoara - TIP2 I TIP3.</t>
  </si>
  <si>
    <t>Obračun po m3 sloja.</t>
  </si>
  <si>
    <t>03-05.1</t>
  </si>
  <si>
    <t>Asfaltni kolovoz i  parking,debljina sloja 15cm-TIP1.</t>
  </si>
  <si>
    <t>Trotoar i ojačan trotoar od granitnih ploča, debljina sloja 25cm-TIP4 i TIP5.</t>
  </si>
  <si>
    <t>Trotoar i ojačan trotoar od asfalta, debljina sloja d=30cm-TIP2 i TIP3.</t>
  </si>
  <si>
    <t>03-05.2</t>
  </si>
  <si>
    <t xml:space="preserve">nearmirani beton ispod ojačanog asfaltnog trotoara d=16cm-TIP 2 </t>
  </si>
  <si>
    <t xml:space="preserve">nearmirani beton ispod asfaltnog trotoara d=12cm-TIP 1 </t>
  </si>
  <si>
    <t xml:space="preserve">Nabavka materijala, transport i izrada habajućeg sloja od asfalt-betona AB11 u debljini od d=4cm na mestu saobraćajnih i pešačkih površina (ojačan trotoar). Pozicija obuhvata nabavku, izradu asfaltne mase, transport i ugradnju - TIP 1 i TIP3. </t>
  </si>
  <si>
    <t>AB 8</t>
  </si>
  <si>
    <t>Pozicija obuhvata nabavku, transport materijala i izradu sloja od asfalt betona AB8 na u debljini od d=3cm.</t>
  </si>
  <si>
    <t>03-07</t>
  </si>
  <si>
    <t>IZRADA OIVIČENJA 18/24</t>
  </si>
  <si>
    <t xml:space="preserve">Nabavka, transport i ugradnja betonskih belih ivičnjaka MB40 dimenzija 18/24cm na podlozi od nearmiranog betona MB20 sa fugovanjem spojnica prema detaljima u projektu. </t>
  </si>
  <si>
    <t>Obračun po m1 ugrađenih ivičnjaka.</t>
  </si>
  <si>
    <t>03-07.1</t>
  </si>
  <si>
    <t>beli betonski ivičnjaci MB40 dimenzija 18/24cm, h=12cm</t>
  </si>
  <si>
    <t>03-07.2</t>
  </si>
  <si>
    <t>oboren beli betonski ivičnjaci MB40 dimenzija 18/24cm, h=6cm</t>
  </si>
  <si>
    <t>03-07.3</t>
  </si>
  <si>
    <t>oboren beli betonski ivičnjaci MB40 dimenzija 18/24cm, h=3cm</t>
  </si>
  <si>
    <t>03-08</t>
  </si>
  <si>
    <t>IZRADA OIVIČENJA 12/18</t>
  </si>
  <si>
    <t xml:space="preserve">Nabavka, transport i ugradnja baštenskih betonskih belih ivičnjaka 12/18, MB35 na podlozi od nearmiranog betona MB20 sa fugovanjem spojnica prema detaljima u projektu. </t>
  </si>
  <si>
    <t>03-09</t>
  </si>
  <si>
    <t>PRELAZNI IVIČNJAK</t>
  </si>
  <si>
    <t xml:space="preserve">Nabavka, transport i ugradnja prelaznih betonskih belih ivičnjaka MB40 na podlozi od nearmiranog betona MB20 sa fugovanjem spojnica prema detaljima u projektu. </t>
  </si>
  <si>
    <t>Obračun po kom ugrađenih ivičnjaka.</t>
  </si>
  <si>
    <t>kom</t>
  </si>
  <si>
    <t>03-10</t>
  </si>
  <si>
    <t>SEGMENTNI RIGOL</t>
  </si>
  <si>
    <t>Nabavka, transport i ugradnja betonskih segmentnih belih rigola dimenzija 25/40/12cm, MB35 na podlozi od nearmiranog betona MB20 sa fugovanjem spojnica.</t>
  </si>
  <si>
    <t>REKAPITULACIJA GRAĐEVINSKIH RADOVA UZ PROJEKAT SAOBRAĆAJNICA</t>
  </si>
  <si>
    <t>Količina materijala dobijena ćelijskim obračunom V1=860.20m3</t>
  </si>
  <si>
    <t>2017U028-PZI-G02</t>
  </si>
  <si>
    <t>2017U028-PZI- G02</t>
  </si>
  <si>
    <t>Iskop mašinskim putem materijala  III kategorije, ispod saobraćajnih površina (putevi, parkinzi), pešačkih i zelenih površina. Pozicija obuhvata iskop materijala, utovar i transport iskopanog materijala na zvanučnu gradsku deponiju.</t>
  </si>
  <si>
    <t>Količina materijala dobijena ćelijskim obračunom                  V1=101.40 m3</t>
  </si>
  <si>
    <t>Količina materijala dobijena planimetrisanjem P1=544.30 m2</t>
  </si>
  <si>
    <t>Količina materijala dobijena planimetrisanjem P1=89 m2</t>
  </si>
  <si>
    <t>Nabavka materijala, transport i izrada sloja od drobljenog kamenog agregata 0-63 mm  ispod saobraćajnih površina (putevi, parkinzi) sa potrebnim nabijanjem minimum Me=100Mpa. Debljina sloja iznosi 30cm.- TIP1</t>
  </si>
  <si>
    <t>Iskop humusnog materijala sa transportom na gradilišnu deponiju radi kasnije ugradnje V=3779,80x0.3=1133.94m3</t>
  </si>
  <si>
    <t>Iskop humusnog materijala sa utovarom i transportom na zvaničnu gradsku deponiju                       V=7657.40-1134=6523.40 m3</t>
  </si>
  <si>
    <t>Količina materijala dobijena obračunom iz profila V=2272.64m3</t>
  </si>
  <si>
    <t>Količina materijala dobijena obračunom iz profila P2=4589.50m2</t>
  </si>
  <si>
    <t>P=P1+P2=544.30+4589.50= 5133.80m2</t>
  </si>
  <si>
    <t>Količina materijala dobijena obračunom iz profila V2=2738.08m3</t>
  </si>
  <si>
    <t>V=V1+V2=101.40+2738.10= 2839.50m3</t>
  </si>
  <si>
    <t>V=V1+V2=860.20+871.70= 1731.90m3</t>
  </si>
  <si>
    <t>Količina materijala dobijena obračunom iz profila V2=871.71m3</t>
  </si>
  <si>
    <t>Količina materijala dobijena obračunom iz profila P2=12853.49m2</t>
  </si>
  <si>
    <t>P=P1+P2=89+12853.50=   12942.50m2</t>
  </si>
  <si>
    <t>Nabavka matrijala, utovar, transport, istovar i izrada nasipa ispod saobraćajnih i pešačkih površina od drobljenog kamenog materijala. Nasipanje materijala izvesti u slojevima debljine od                       15-30cm  sa potrebnim nabijanjem. Nasip izvesti u svemu prema standardima i tehničkom uslovima. Sabijanje se vrši odgovarajućim vibrosredstvima do postizanja Ms&gt;50 Mpa.</t>
  </si>
  <si>
    <r>
      <t>Observe in all the general description and the manufacturer's instructions. The item should include all necessary elements necessary for finished, built wall, together with</t>
    </r>
    <r>
      <rPr>
        <sz val="11"/>
        <rFont val="Times New Roman"/>
        <family val="1"/>
      </rPr>
      <t xml:space="preserve"> </t>
    </r>
    <r>
      <rPr>
        <sz val="11"/>
        <color indexed="10"/>
        <rFont val="Times New Roman"/>
        <family val="1"/>
      </rPr>
      <t>building scaffold.</t>
    </r>
  </si>
  <si>
    <r>
      <t xml:space="preserve">Supply of material and </t>
    </r>
    <r>
      <rPr>
        <b/>
        <sz val="11"/>
        <color indexed="10"/>
        <rFont val="Times New Roman"/>
        <family val="1"/>
      </rPr>
      <t>bricking up openings with aerated concrete blocks d=20 cm</t>
    </r>
    <r>
      <rPr>
        <sz val="11"/>
        <color indexed="10"/>
        <rFont val="Times New Roman"/>
        <family val="1"/>
      </rPr>
      <t xml:space="preserve"> in thinset cement mortar for building. Lay the first line of wall blocks onto the cement mortar layer, ratio 1:3:9, thickness  approx. 2 cm. </t>
    </r>
  </si>
  <si>
    <r>
      <t>Obračun po m</t>
    </r>
    <r>
      <rPr>
        <vertAlign val="superscript"/>
        <sz val="10"/>
        <rFont val="Times New Roman"/>
        <family val="1"/>
      </rPr>
      <t>2</t>
    </r>
    <r>
      <rPr>
        <sz val="10"/>
        <rFont val="Times New Roman"/>
        <family val="1"/>
      </rPr>
      <t>.</t>
    </r>
  </si>
  <si>
    <r>
      <rPr>
        <b/>
        <sz val="12"/>
        <rFont val="Times New Roman"/>
        <family val="1"/>
      </rPr>
      <t>Napomena</t>
    </r>
    <r>
      <rPr>
        <sz val="12"/>
        <rFont val="Times New Roman"/>
        <family val="1"/>
      </rPr>
      <t>: Količina materijala potrebna za humusiranje slobodnih zelenih površina, bankina i kosina u debljini od d=30cm je obrađena projektom spoljnog uređenja (2016U70-PZI-A03)</t>
    </r>
  </si>
  <si>
    <r>
      <t>m</t>
    </r>
    <r>
      <rPr>
        <vertAlign val="superscript"/>
        <sz val="10"/>
        <rFont val="Times New Roman"/>
        <family val="1"/>
      </rPr>
      <t>2</t>
    </r>
  </si>
  <si>
    <r>
      <t>m</t>
    </r>
    <r>
      <rPr>
        <sz val="10"/>
        <rFont val="Times New Roman"/>
        <family val="1"/>
      </rPr>
      <t>¹</t>
    </r>
  </si>
  <si>
    <r>
      <t>Obračun po m</t>
    </r>
    <r>
      <rPr>
        <vertAlign val="superscript"/>
        <sz val="10"/>
        <rFont val="Times New Roman"/>
        <family val="1"/>
      </rPr>
      <t>1</t>
    </r>
    <r>
      <rPr>
        <sz val="10"/>
        <rFont val="Times New Roman"/>
        <family val="1"/>
      </rPr>
      <t>.</t>
    </r>
  </si>
  <si>
    <r>
      <rPr>
        <b/>
        <sz val="12"/>
        <rFont val="Times New Roman"/>
        <family val="1"/>
      </rPr>
      <t>Napomena</t>
    </r>
    <r>
      <rPr>
        <sz val="12"/>
        <rFont val="Times New Roman"/>
        <family val="1"/>
      </rPr>
      <t>: Količina granitnih ploče na podlozi pod peska i cementnog maltera i AB ploča u debljini od d=12cm su obrađeni projektom spoljnog uređenja                (2016U070-PZI-A03)</t>
    </r>
  </si>
  <si>
    <t>Jed. cena  (RSD) bez PDV-a</t>
  </si>
  <si>
    <t>Jed. cena  (RSD) sa PDV-om</t>
  </si>
  <si>
    <t>Ukupno  (RSD) bez PDV-a</t>
  </si>
  <si>
    <t>Ukupno  (RSD) sa PDV-om</t>
  </si>
  <si>
    <t xml:space="preserve">Jed. cena  (RSD) bez PDV-a </t>
  </si>
  <si>
    <t>Bez PDV-a</t>
  </si>
  <si>
    <t>Sa PDV-om</t>
  </si>
  <si>
    <t>UKUPNO (RSD):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</si>
</sst>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46">
    <font>
      <sz val="10"/>
      <name val="Yu Times New Roman"/>
    </font>
    <font>
      <b/>
      <sz val="11"/>
      <color indexed="8"/>
      <name val="Calibri"/>
      <family val="2"/>
    </font>
    <font>
      <b/>
      <sz val="11"/>
      <color indexed="9"/>
      <name val="Calibri"/>
      <family val="2"/>
    </font>
    <font>
      <sz val="11"/>
      <color indexed="20"/>
      <name val="Calibri"/>
      <family val="2"/>
    </font>
    <font>
      <sz val="11"/>
      <color indexed="9"/>
      <name val="Calibri"/>
      <family val="2"/>
    </font>
    <font>
      <sz val="11"/>
      <color indexed="8"/>
      <name val="Calibri"/>
      <family val="2"/>
    </font>
    <font>
      <sz val="11"/>
      <color indexed="8"/>
      <name val="Calibri"/>
      <family val="2"/>
    </font>
    <font>
      <i/>
      <sz val="11"/>
      <color indexed="23"/>
      <name val="Calibri"/>
      <family val="2"/>
    </font>
    <font>
      <b/>
      <sz val="11"/>
      <color indexed="63"/>
      <name val="Calibri"/>
      <family val="2"/>
    </font>
    <font>
      <sz val="11"/>
      <color indexed="10"/>
      <name val="Calibri"/>
      <family val="2"/>
    </font>
    <font>
      <b/>
      <sz val="18"/>
      <color indexed="56"/>
      <name val="Cambria"/>
      <family val="1"/>
    </font>
    <font>
      <b/>
      <sz val="11"/>
      <color indexed="52"/>
      <name val="Calibri"/>
      <family val="2"/>
    </font>
    <font>
      <sz val="11"/>
      <color indexed="52"/>
      <name val="Calibri"/>
      <family val="2"/>
    </font>
    <font>
      <u/>
      <sz val="10"/>
      <color indexed="12"/>
      <name val="Arial"/>
      <family val="2"/>
    </font>
    <font>
      <b/>
      <sz val="11"/>
      <color indexed="56"/>
      <name val="Calibri"/>
      <family val="2"/>
    </font>
    <font>
      <b/>
      <sz val="13"/>
      <color indexed="56"/>
      <name val="Calibri"/>
      <family val="2"/>
    </font>
    <font>
      <sz val="10"/>
      <name val="Arial"/>
      <family val="2"/>
    </font>
    <font>
      <sz val="11"/>
      <color indexed="17"/>
      <name val="Calibri"/>
      <family val="2"/>
    </font>
    <font>
      <sz val="12"/>
      <name val="TimesRoman"/>
    </font>
    <font>
      <sz val="10"/>
      <color indexed="8"/>
      <name val="MS Sans Serif"/>
      <family val="2"/>
    </font>
    <font>
      <sz val="10"/>
      <name val="MS Sans Serif"/>
      <family val="2"/>
    </font>
    <font>
      <sz val="11"/>
      <color indexed="60"/>
      <name val="Calibri"/>
      <family val="2"/>
    </font>
    <font>
      <sz val="11"/>
      <color indexed="62"/>
      <name val="Calibri"/>
      <family val="2"/>
    </font>
    <font>
      <b/>
      <sz val="15"/>
      <color indexed="56"/>
      <name val="Calibri"/>
      <family val="2"/>
    </font>
    <font>
      <sz val="10"/>
      <name val="Yu Times New Roman"/>
    </font>
    <font>
      <sz val="10"/>
      <name val="Yu Times New Roman"/>
      <family val="1"/>
    </font>
    <font>
      <sz val="10"/>
      <name val="Times New Roman"/>
      <family val="1"/>
    </font>
    <font>
      <sz val="11"/>
      <name val="Times New Roman"/>
      <family val="1"/>
    </font>
    <font>
      <b/>
      <sz val="10"/>
      <name val="Times New Roman"/>
      <family val="1"/>
    </font>
    <font>
      <b/>
      <sz val="11"/>
      <name val="Times New Roman"/>
      <family val="1"/>
    </font>
    <font>
      <b/>
      <sz val="14"/>
      <name val="Times New Roman"/>
      <family val="1"/>
    </font>
    <font>
      <b/>
      <sz val="22"/>
      <name val="Times New Roman"/>
      <family val="1"/>
    </font>
    <font>
      <sz val="8"/>
      <name val="Times New Roman"/>
      <family val="1"/>
    </font>
    <font>
      <sz val="9"/>
      <name val="Times New Roman"/>
      <family val="1"/>
    </font>
    <font>
      <b/>
      <sz val="9"/>
      <name val="Times New Roman"/>
      <family val="1"/>
    </font>
    <font>
      <b/>
      <sz val="12"/>
      <name val="Times New Roman"/>
      <family val="1"/>
    </font>
    <font>
      <sz val="11"/>
      <color indexed="10"/>
      <name val="Times New Roman"/>
      <family val="1"/>
    </font>
    <font>
      <sz val="12"/>
      <name val="Times New Roman"/>
      <family val="1"/>
    </font>
    <font>
      <b/>
      <sz val="11"/>
      <color indexed="10"/>
      <name val="Times New Roman"/>
      <family val="1"/>
    </font>
    <font>
      <vertAlign val="superscript"/>
      <sz val="10"/>
      <name val="Times New Roman"/>
      <family val="1"/>
    </font>
    <font>
      <sz val="10"/>
      <color indexed="10"/>
      <name val="Times New Roman"/>
      <family val="1"/>
    </font>
    <font>
      <sz val="10"/>
      <color rgb="FFFF0000"/>
      <name val="Times New Roman"/>
      <family val="1"/>
    </font>
    <font>
      <b/>
      <sz val="9"/>
      <color rgb="FFFF0000"/>
      <name val="Times New Roman"/>
      <family val="1"/>
    </font>
    <font>
      <sz val="9"/>
      <color rgb="FFFF0000"/>
      <name val="Times New Roman"/>
      <family val="1"/>
    </font>
    <font>
      <sz val="11"/>
      <color rgb="FFFF0000"/>
      <name val="Times New Roman"/>
      <family val="1"/>
    </font>
    <font>
      <b/>
      <sz val="11"/>
      <color rgb="FFFF0000"/>
      <name val="Times New Roman"/>
      <family val="1"/>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14996795556505021"/>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s>
  <cellStyleXfs count="51">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3" fillId="3" borderId="0" applyNumberFormat="0" applyBorder="0" applyAlignment="0" applyProtection="0"/>
    <xf numFmtId="0" fontId="11" fillId="20" borderId="1" applyNumberFormat="0" applyAlignment="0" applyProtection="0"/>
    <xf numFmtId="0" fontId="2" fillId="21" borderId="2" applyNumberFormat="0" applyAlignment="0" applyProtection="0"/>
    <xf numFmtId="0" fontId="7" fillId="0" borderId="0" applyNumberFormat="0" applyFill="0" applyBorder="0" applyAlignment="0" applyProtection="0"/>
    <xf numFmtId="0" fontId="17" fillId="4" borderId="0" applyNumberFormat="0" applyBorder="0" applyAlignment="0" applyProtection="0"/>
    <xf numFmtId="0" fontId="23" fillId="0" borderId="3" applyNumberFormat="0" applyFill="0" applyAlignment="0" applyProtection="0"/>
    <xf numFmtId="0" fontId="15"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3" fillId="0" borderId="0" applyNumberFormat="0" applyFill="0" applyBorder="0" applyAlignment="0" applyProtection="0">
      <alignment vertical="top"/>
      <protection locked="0"/>
    </xf>
    <xf numFmtId="0" fontId="22" fillId="7" borderId="1" applyNumberFormat="0" applyAlignment="0" applyProtection="0"/>
    <xf numFmtId="0" fontId="12" fillId="0" borderId="6" applyNumberFormat="0" applyFill="0" applyAlignment="0" applyProtection="0"/>
    <xf numFmtId="0" fontId="21" fillId="22" borderId="0" applyNumberFormat="0" applyBorder="0" applyAlignment="0" applyProtection="0"/>
    <xf numFmtId="0" fontId="25" fillId="0" borderId="0"/>
    <xf numFmtId="0" fontId="24" fillId="0" borderId="0"/>
    <xf numFmtId="0" fontId="20" fillId="0" borderId="0"/>
    <xf numFmtId="0" fontId="18" fillId="0" borderId="0"/>
    <xf numFmtId="0" fontId="5" fillId="0" borderId="0"/>
    <xf numFmtId="0" fontId="16" fillId="0" borderId="0"/>
    <xf numFmtId="0" fontId="16" fillId="0" borderId="0"/>
    <xf numFmtId="0" fontId="24" fillId="23" borderId="7" applyNumberFormat="0" applyFont="0" applyAlignment="0" applyProtection="0"/>
    <xf numFmtId="0" fontId="8" fillId="20" borderId="8" applyNumberFormat="0" applyAlignment="0" applyProtection="0"/>
    <xf numFmtId="0" fontId="19" fillId="0" borderId="0"/>
    <xf numFmtId="0" fontId="10" fillId="0" borderId="0" applyNumberFormat="0" applyFill="0" applyBorder="0" applyAlignment="0" applyProtection="0"/>
    <xf numFmtId="0" fontId="1" fillId="0" borderId="9" applyNumberFormat="0" applyFill="0" applyAlignment="0" applyProtection="0"/>
    <xf numFmtId="0" fontId="9" fillId="0" borderId="0" applyNumberFormat="0" applyFill="0" applyBorder="0" applyAlignment="0" applyProtection="0"/>
  </cellStyleXfs>
  <cellXfs count="258">
    <xf numFmtId="0" fontId="0" fillId="0" borderId="0" xfId="0"/>
    <xf numFmtId="0" fontId="26" fillId="0" borderId="0" xfId="44" applyFont="1"/>
    <xf numFmtId="0" fontId="26" fillId="0" borderId="0" xfId="44" applyFont="1" applyAlignment="1">
      <alignment horizontal="left" vertical="top" wrapText="1"/>
    </xf>
    <xf numFmtId="0" fontId="27" fillId="0" borderId="0" xfId="44" applyFont="1" applyAlignment="1">
      <alignment wrapText="1"/>
    </xf>
    <xf numFmtId="0" fontId="28" fillId="0" borderId="0" xfId="44" applyFont="1" applyAlignment="1">
      <alignment vertical="top"/>
    </xf>
    <xf numFmtId="0" fontId="28" fillId="0" borderId="0" xfId="44" applyFont="1" applyAlignment="1">
      <alignment horizontal="left" vertical="top" wrapText="1"/>
    </xf>
    <xf numFmtId="0" fontId="29" fillId="0" borderId="0" xfId="44" applyFont="1" applyAlignment="1">
      <alignment wrapText="1"/>
    </xf>
    <xf numFmtId="0" fontId="29" fillId="0" borderId="0" xfId="44" applyFont="1" applyAlignment="1">
      <alignment horizontal="left" wrapText="1"/>
    </xf>
    <xf numFmtId="0" fontId="30" fillId="0" borderId="0" xfId="44" applyFont="1"/>
    <xf numFmtId="0" fontId="31" fillId="0" borderId="0" xfId="44" applyFont="1" applyAlignment="1">
      <alignment horizontal="center"/>
    </xf>
    <xf numFmtId="0" fontId="28" fillId="0" borderId="0" xfId="44" applyFont="1" applyAlignment="1">
      <alignment horizontal="center" vertical="top" wrapText="1"/>
    </xf>
    <xf numFmtId="0" fontId="28" fillId="0" borderId="10" xfId="0" applyFont="1" applyFill="1" applyBorder="1" applyAlignment="1">
      <alignment horizontal="center" vertical="center"/>
    </xf>
    <xf numFmtId="4" fontId="26" fillId="0" borderId="11" xfId="0" applyNumberFormat="1" applyFont="1" applyFill="1" applyBorder="1" applyAlignment="1">
      <alignment horizontal="center" vertical="center" wrapText="1"/>
    </xf>
    <xf numFmtId="0" fontId="29" fillId="0" borderId="0" xfId="0" applyFont="1" applyFill="1" applyBorder="1" applyAlignment="1">
      <alignment vertical="top" wrapText="1"/>
    </xf>
    <xf numFmtId="164" fontId="26" fillId="0" borderId="12" xfId="0" applyNumberFormat="1" applyFont="1" applyBorder="1" applyAlignment="1">
      <alignment horizontal="center" vertical="center" wrapText="1"/>
    </xf>
    <xf numFmtId="0" fontId="26" fillId="0" borderId="13" xfId="0" applyFont="1" applyBorder="1" applyAlignment="1">
      <alignment horizontal="center" vertical="center"/>
    </xf>
    <xf numFmtId="0" fontId="41" fillId="0" borderId="13" xfId="0" applyFont="1" applyBorder="1" applyAlignment="1">
      <alignment horizontal="center" vertical="center"/>
    </xf>
    <xf numFmtId="0" fontId="26" fillId="0" borderId="13" xfId="0" applyFont="1" applyBorder="1" applyAlignment="1">
      <alignment horizontal="center" vertical="center" wrapText="1"/>
    </xf>
    <xf numFmtId="4" fontId="26" fillId="0" borderId="13" xfId="0" applyNumberFormat="1" applyFont="1" applyBorder="1" applyAlignment="1">
      <alignment horizontal="center" vertical="center" wrapText="1"/>
    </xf>
    <xf numFmtId="4" fontId="26" fillId="0" borderId="14" xfId="0" applyNumberFormat="1" applyFont="1" applyBorder="1" applyAlignment="1">
      <alignment horizontal="center" vertical="center" wrapText="1"/>
    </xf>
    <xf numFmtId="0" fontId="26" fillId="0" borderId="0" xfId="0" applyFont="1" applyBorder="1"/>
    <xf numFmtId="0" fontId="32" fillId="0" borderId="0" xfId="0" applyFont="1" applyBorder="1"/>
    <xf numFmtId="0" fontId="28" fillId="0" borderId="15" xfId="0" applyFont="1" applyFill="1" applyBorder="1"/>
    <xf numFmtId="0" fontId="26" fillId="0" borderId="16" xfId="0" applyFont="1" applyFill="1" applyBorder="1" applyAlignment="1">
      <alignment horizontal="justify"/>
    </xf>
    <xf numFmtId="0" fontId="41" fillId="0" borderId="16" xfId="0" applyFont="1" applyFill="1" applyBorder="1"/>
    <xf numFmtId="4" fontId="27" fillId="0" borderId="16" xfId="0" applyNumberFormat="1" applyFont="1" applyFill="1" applyBorder="1"/>
    <xf numFmtId="4" fontId="26" fillId="0" borderId="17" xfId="0" applyNumberFormat="1" applyFont="1" applyFill="1" applyBorder="1"/>
    <xf numFmtId="0" fontId="33" fillId="0" borderId="0" xfId="0" applyFont="1" applyFill="1"/>
    <xf numFmtId="0" fontId="26" fillId="0" borderId="18" xfId="0" applyFont="1" applyFill="1" applyBorder="1" applyAlignment="1">
      <alignment horizontal="center" vertical="top"/>
    </xf>
    <xf numFmtId="0" fontId="34" fillId="0" borderId="0" xfId="0" applyFont="1" applyFill="1" applyBorder="1" applyAlignment="1">
      <alignment horizontal="justify" vertical="top"/>
    </xf>
    <xf numFmtId="0" fontId="42" fillId="0" borderId="0" xfId="0" applyFont="1" applyFill="1" applyBorder="1" applyAlignment="1">
      <alignment horizontal="center" vertical="top"/>
    </xf>
    <xf numFmtId="0" fontId="34" fillId="0" borderId="0" xfId="0" applyFont="1" applyFill="1" applyBorder="1" applyAlignment="1"/>
    <xf numFmtId="4" fontId="26" fillId="0" borderId="0" xfId="0" applyNumberFormat="1" applyFont="1" applyFill="1" applyBorder="1" applyAlignment="1">
      <alignment horizontal="center"/>
    </xf>
    <xf numFmtId="3" fontId="28" fillId="0" borderId="19" xfId="0" applyNumberFormat="1" applyFont="1" applyFill="1" applyBorder="1" applyAlignment="1">
      <alignment horizontal="center"/>
    </xf>
    <xf numFmtId="0" fontId="29" fillId="0" borderId="18" xfId="0" applyFont="1" applyFill="1" applyBorder="1"/>
    <xf numFmtId="0" fontId="27" fillId="0" borderId="0" xfId="0" applyFont="1" applyFill="1" applyBorder="1"/>
    <xf numFmtId="0" fontId="33" fillId="0" borderId="0" xfId="0" applyFont="1" applyFill="1" applyBorder="1" applyAlignment="1">
      <alignment horizontal="justify" vertical="center" wrapText="1"/>
    </xf>
    <xf numFmtId="0" fontId="43" fillId="0" borderId="0" xfId="0" applyFont="1" applyFill="1" applyBorder="1" applyAlignment="1">
      <alignment horizontal="justify" vertical="center" wrapText="1"/>
    </xf>
    <xf numFmtId="4" fontId="28" fillId="0" borderId="0" xfId="0" applyNumberFormat="1" applyFont="1" applyFill="1" applyBorder="1" applyAlignment="1">
      <alignment horizontal="center"/>
    </xf>
    <xf numFmtId="0" fontId="26" fillId="0" borderId="20" xfId="0" applyFont="1" applyFill="1" applyBorder="1" applyAlignment="1">
      <alignment horizontal="center" vertical="top"/>
    </xf>
    <xf numFmtId="0" fontId="34" fillId="0" borderId="21" xfId="0" applyFont="1" applyFill="1" applyBorder="1" applyAlignment="1">
      <alignment horizontal="justify" vertical="top"/>
    </xf>
    <xf numFmtId="0" fontId="44" fillId="0" borderId="21" xfId="0" applyFont="1" applyBorder="1" applyAlignment="1">
      <alignment vertical="top"/>
    </xf>
    <xf numFmtId="0" fontId="34" fillId="0" borderId="21" xfId="0" applyFont="1" applyFill="1" applyBorder="1" applyAlignment="1"/>
    <xf numFmtId="4" fontId="26" fillId="0" borderId="21" xfId="0" applyNumberFormat="1" applyFont="1" applyFill="1" applyBorder="1" applyAlignment="1">
      <alignment horizontal="center"/>
    </xf>
    <xf numFmtId="3" fontId="28" fillId="0" borderId="22" xfId="0" applyNumberFormat="1" applyFont="1" applyFill="1" applyBorder="1" applyAlignment="1">
      <alignment horizontal="center"/>
    </xf>
    <xf numFmtId="164" fontId="28" fillId="0" borderId="10" xfId="0" applyNumberFormat="1" applyFont="1" applyFill="1" applyBorder="1" applyAlignment="1">
      <alignment horizontal="center" vertical="top"/>
    </xf>
    <xf numFmtId="0" fontId="29" fillId="0" borderId="23" xfId="0" applyFont="1" applyFill="1" applyBorder="1" applyAlignment="1">
      <alignment horizontal="justify" vertical="top"/>
    </xf>
    <xf numFmtId="0" fontId="29" fillId="0" borderId="23" xfId="0" applyFont="1" applyFill="1" applyBorder="1" applyAlignment="1">
      <alignment horizontal="left" vertical="top"/>
    </xf>
    <xf numFmtId="0" fontId="33" fillId="0" borderId="23" xfId="0" applyFont="1" applyFill="1" applyBorder="1" applyAlignment="1"/>
    <xf numFmtId="4" fontId="26" fillId="0" borderId="23" xfId="0" applyNumberFormat="1" applyFont="1" applyFill="1" applyBorder="1" applyAlignment="1">
      <alignment horizontal="right"/>
    </xf>
    <xf numFmtId="3" fontId="26" fillId="0" borderId="24" xfId="0" applyNumberFormat="1" applyFont="1" applyFill="1" applyBorder="1"/>
    <xf numFmtId="0" fontId="27" fillId="0" borderId="0" xfId="0" applyFont="1" applyFill="1"/>
    <xf numFmtId="164" fontId="28" fillId="0" borderId="18" xfId="0" applyNumberFormat="1" applyFont="1" applyFill="1" applyBorder="1" applyAlignment="1">
      <alignment horizontal="center" vertical="top"/>
    </xf>
    <xf numFmtId="0" fontId="29" fillId="0" borderId="0" xfId="0" applyFont="1" applyFill="1" applyBorder="1" applyAlignment="1">
      <alignment horizontal="justify" vertical="top"/>
    </xf>
    <xf numFmtId="0" fontId="29" fillId="0" borderId="0" xfId="0" applyFont="1" applyFill="1" applyBorder="1" applyAlignment="1">
      <alignment horizontal="left" vertical="top"/>
    </xf>
    <xf numFmtId="0" fontId="33" fillId="0" borderId="0" xfId="0" applyFont="1" applyFill="1" applyBorder="1" applyAlignment="1"/>
    <xf numFmtId="4" fontId="26" fillId="0" borderId="0" xfId="0" applyNumberFormat="1" applyFont="1" applyFill="1" applyBorder="1" applyAlignment="1">
      <alignment horizontal="right"/>
    </xf>
    <xf numFmtId="3" fontId="26" fillId="0" borderId="19" xfId="0" applyNumberFormat="1" applyFont="1" applyFill="1" applyBorder="1"/>
    <xf numFmtId="164" fontId="28" fillId="0" borderId="20" xfId="0" applyNumberFormat="1" applyFont="1" applyFill="1" applyBorder="1" applyAlignment="1">
      <alignment horizontal="center" vertical="top"/>
    </xf>
    <xf numFmtId="0" fontId="29" fillId="0" borderId="21" xfId="0" applyFont="1" applyFill="1" applyBorder="1" applyAlignment="1">
      <alignment horizontal="justify" vertical="top"/>
    </xf>
    <xf numFmtId="0" fontId="45" fillId="0" borderId="21" xfId="0" applyFont="1" applyFill="1" applyBorder="1" applyAlignment="1">
      <alignment horizontal="left" vertical="top"/>
    </xf>
    <xf numFmtId="0" fontId="33" fillId="0" borderId="21" xfId="0" applyFont="1" applyFill="1" applyBorder="1" applyAlignment="1"/>
    <xf numFmtId="4" fontId="26" fillId="0" borderId="21" xfId="0" applyNumberFormat="1" applyFont="1" applyFill="1" applyBorder="1" applyAlignment="1">
      <alignment horizontal="right"/>
    </xf>
    <xf numFmtId="3" fontId="26" fillId="0" borderId="22" xfId="0" applyNumberFormat="1" applyFont="1" applyFill="1" applyBorder="1"/>
    <xf numFmtId="164" fontId="28" fillId="0" borderId="25" xfId="0" applyNumberFormat="1" applyFont="1" applyFill="1" applyBorder="1" applyAlignment="1">
      <alignment horizontal="center" vertical="top"/>
    </xf>
    <xf numFmtId="0" fontId="29" fillId="0" borderId="25" xfId="0" applyFont="1" applyFill="1" applyBorder="1" applyAlignment="1">
      <alignment horizontal="justify" vertical="top" wrapText="1"/>
    </xf>
    <xf numFmtId="0" fontId="45" fillId="0" borderId="25" xfId="0" applyFont="1" applyBorder="1" applyAlignment="1">
      <alignment vertical="top" wrapText="1"/>
    </xf>
    <xf numFmtId="0" fontId="33" fillId="0" borderId="25" xfId="0" applyFont="1" applyFill="1" applyBorder="1" applyAlignment="1"/>
    <xf numFmtId="4" fontId="26" fillId="0" borderId="25" xfId="0" applyNumberFormat="1" applyFont="1" applyFill="1" applyBorder="1" applyAlignment="1">
      <alignment horizontal="right"/>
    </xf>
    <xf numFmtId="3" fontId="26" fillId="0" borderId="25" xfId="0" applyNumberFormat="1" applyFont="1" applyFill="1" applyBorder="1"/>
    <xf numFmtId="0" fontId="27" fillId="0" borderId="18" xfId="0" applyFont="1" applyFill="1" applyBorder="1"/>
    <xf numFmtId="0" fontId="27" fillId="0" borderId="26" xfId="0" applyNumberFormat="1" applyFont="1" applyFill="1" applyBorder="1" applyAlignment="1">
      <alignment horizontal="justify" vertical="top" wrapText="1"/>
    </xf>
    <xf numFmtId="0" fontId="44" fillId="0" borderId="26" xfId="0" applyFont="1" applyBorder="1" applyAlignment="1">
      <alignment vertical="top" wrapText="1"/>
    </xf>
    <xf numFmtId="0" fontId="33" fillId="0" borderId="26" xfId="0" applyFont="1" applyFill="1" applyBorder="1" applyAlignment="1">
      <alignment horizontal="center"/>
    </xf>
    <xf numFmtId="2" fontId="26" fillId="0" borderId="26" xfId="0" applyNumberFormat="1" applyFont="1" applyFill="1" applyBorder="1"/>
    <xf numFmtId="3" fontId="26" fillId="0" borderId="26" xfId="0" applyNumberFormat="1" applyFont="1" applyFill="1" applyBorder="1"/>
    <xf numFmtId="164" fontId="28" fillId="0" borderId="26" xfId="0" applyNumberFormat="1" applyFont="1" applyFill="1" applyBorder="1" applyAlignment="1">
      <alignment horizontal="center" vertical="top"/>
    </xf>
    <xf numFmtId="0" fontId="27" fillId="0" borderId="26" xfId="0" applyNumberFormat="1" applyFont="1" applyFill="1" applyBorder="1" applyAlignment="1">
      <alignment horizontal="left" vertical="top" wrapText="1"/>
    </xf>
    <xf numFmtId="0" fontId="27" fillId="0" borderId="11" xfId="0" applyNumberFormat="1" applyFont="1" applyFill="1" applyBorder="1" applyAlignment="1">
      <alignment horizontal="justify" vertical="top" wrapText="1"/>
    </xf>
    <xf numFmtId="0" fontId="44" fillId="0" borderId="25" xfId="0" applyFont="1" applyBorder="1" applyAlignment="1">
      <alignment vertical="top" wrapText="1"/>
    </xf>
    <xf numFmtId="0" fontId="33" fillId="0" borderId="25" xfId="0" applyFont="1" applyFill="1" applyBorder="1" applyAlignment="1">
      <alignment horizontal="center"/>
    </xf>
    <xf numFmtId="2" fontId="26" fillId="0" borderId="25" xfId="0" applyNumberFormat="1" applyFont="1" applyFill="1" applyBorder="1"/>
    <xf numFmtId="2" fontId="26" fillId="0" borderId="0" xfId="0" applyNumberFormat="1" applyFont="1" applyFill="1" applyBorder="1"/>
    <xf numFmtId="164" fontId="28" fillId="0" borderId="11" xfId="0" applyNumberFormat="1" applyFont="1" applyFill="1" applyBorder="1" applyAlignment="1">
      <alignment horizontal="center" vertical="top"/>
    </xf>
    <xf numFmtId="0" fontId="27" fillId="0" borderId="27" xfId="0" applyNumberFormat="1" applyFont="1" applyFill="1" applyBorder="1" applyAlignment="1">
      <alignment vertical="top" wrapText="1"/>
    </xf>
    <xf numFmtId="0" fontId="44" fillId="0" borderId="26" xfId="0" applyFont="1" applyFill="1" applyBorder="1"/>
    <xf numFmtId="0" fontId="27" fillId="0" borderId="25" xfId="0" applyFont="1" applyFill="1" applyBorder="1" applyAlignment="1">
      <alignment horizontal="center"/>
    </xf>
    <xf numFmtId="4" fontId="37" fillId="0" borderId="11" xfId="0" applyNumberFormat="1" applyFont="1" applyBorder="1" applyAlignment="1"/>
    <xf numFmtId="0" fontId="27" fillId="0" borderId="26" xfId="0" applyFont="1" applyFill="1" applyBorder="1" applyAlignment="1">
      <alignment horizontal="justify"/>
    </xf>
    <xf numFmtId="0" fontId="29" fillId="0" borderId="25" xfId="0" applyFont="1" applyFill="1" applyBorder="1" applyAlignment="1">
      <alignment horizontal="left" vertical="top" wrapText="1"/>
    </xf>
    <xf numFmtId="0" fontId="44" fillId="0" borderId="11" xfId="0" applyFont="1" applyBorder="1" applyAlignment="1">
      <alignment vertical="top" wrapText="1"/>
    </xf>
    <xf numFmtId="0" fontId="33" fillId="0" borderId="11" xfId="0" applyFont="1" applyFill="1" applyBorder="1" applyAlignment="1">
      <alignment horizontal="center"/>
    </xf>
    <xf numFmtId="2" fontId="26" fillId="0" borderId="11" xfId="0" applyNumberFormat="1" applyFont="1" applyFill="1" applyBorder="1"/>
    <xf numFmtId="3" fontId="26" fillId="0" borderId="11" xfId="0" applyNumberFormat="1" applyFont="1" applyFill="1" applyBorder="1"/>
    <xf numFmtId="0" fontId="27" fillId="0" borderId="11" xfId="0" applyNumberFormat="1" applyFont="1" applyFill="1" applyBorder="1" applyAlignment="1">
      <alignment vertical="top" wrapText="1"/>
    </xf>
    <xf numFmtId="0" fontId="27" fillId="0" borderId="11" xfId="0" applyFont="1" applyFill="1" applyBorder="1" applyAlignment="1">
      <alignment horizontal="center"/>
    </xf>
    <xf numFmtId="0" fontId="27" fillId="0" borderId="11" xfId="0" applyFont="1" applyFill="1" applyBorder="1" applyAlignment="1">
      <alignment horizontal="justify"/>
    </xf>
    <xf numFmtId="0" fontId="44" fillId="0" borderId="11" xfId="0" applyFont="1" applyFill="1" applyBorder="1"/>
    <xf numFmtId="0" fontId="27" fillId="0" borderId="11" xfId="0" applyFont="1" applyFill="1" applyBorder="1"/>
    <xf numFmtId="0" fontId="27" fillId="0" borderId="11" xfId="0" applyNumberFormat="1" applyFont="1" applyFill="1" applyBorder="1" applyAlignment="1">
      <alignment horizontal="left" vertical="top" wrapText="1"/>
    </xf>
    <xf numFmtId="49" fontId="28" fillId="0" borderId="11" xfId="0" applyNumberFormat="1" applyFont="1" applyFill="1" applyBorder="1" applyAlignment="1">
      <alignment horizontal="center" vertical="top"/>
    </xf>
    <xf numFmtId="49" fontId="28" fillId="0" borderId="25" xfId="0" applyNumberFormat="1" applyFont="1" applyFill="1" applyBorder="1" applyAlignment="1">
      <alignment horizontal="center" vertical="top"/>
    </xf>
    <xf numFmtId="0" fontId="27" fillId="0" borderId="25" xfId="0" applyNumberFormat="1" applyFont="1" applyFill="1" applyBorder="1" applyAlignment="1">
      <alignment horizontal="left" vertical="top" wrapText="1"/>
    </xf>
    <xf numFmtId="4" fontId="37" fillId="0" borderId="25" xfId="0" applyNumberFormat="1" applyFont="1" applyBorder="1" applyAlignment="1"/>
    <xf numFmtId="0" fontId="27" fillId="0" borderId="11" xfId="0" applyFont="1" applyFill="1" applyBorder="1" applyAlignment="1">
      <alignment horizontal="justify" vertical="top" wrapText="1"/>
    </xf>
    <xf numFmtId="0" fontId="33" fillId="0" borderId="11" xfId="0" applyFont="1" applyFill="1" applyBorder="1" applyAlignment="1"/>
    <xf numFmtId="2" fontId="26" fillId="0" borderId="11" xfId="0" applyNumberFormat="1" applyFont="1" applyFill="1" applyBorder="1" applyAlignment="1">
      <alignment horizontal="right"/>
    </xf>
    <xf numFmtId="164" fontId="28" fillId="0" borderId="28" xfId="0" applyNumberFormat="1" applyFont="1" applyFill="1" applyBorder="1" applyAlignment="1">
      <alignment horizontal="center" vertical="center"/>
    </xf>
    <xf numFmtId="0" fontId="29" fillId="0" borderId="29" xfId="0" applyFont="1" applyFill="1" applyBorder="1" applyAlignment="1">
      <alignment horizontal="justify" vertical="top"/>
    </xf>
    <xf numFmtId="0" fontId="45" fillId="0" borderId="29" xfId="0" applyFont="1" applyBorder="1" applyAlignment="1">
      <alignment vertical="top"/>
    </xf>
    <xf numFmtId="4" fontId="28" fillId="0" borderId="29" xfId="0" applyNumberFormat="1" applyFont="1" applyFill="1" applyBorder="1" applyAlignment="1">
      <alignment horizontal="right"/>
    </xf>
    <xf numFmtId="4" fontId="35" fillId="0" borderId="30" xfId="0" applyNumberFormat="1" applyFont="1" applyBorder="1" applyAlignment="1"/>
    <xf numFmtId="0" fontId="29" fillId="0" borderId="0" xfId="0" applyFont="1" applyFill="1"/>
    <xf numFmtId="164" fontId="28" fillId="0" borderId="0" xfId="0" applyNumberFormat="1" applyFont="1" applyFill="1" applyBorder="1" applyAlignment="1">
      <alignment horizontal="center" vertical="center"/>
    </xf>
    <xf numFmtId="0" fontId="27" fillId="0" borderId="0" xfId="0" applyFont="1" applyFill="1" applyBorder="1" applyAlignment="1">
      <alignment horizontal="justify" vertical="top"/>
    </xf>
    <xf numFmtId="0" fontId="44" fillId="0" borderId="0" xfId="0" applyFont="1" applyFill="1" applyBorder="1" applyAlignment="1">
      <alignment vertical="top"/>
    </xf>
    <xf numFmtId="4" fontId="28" fillId="0" borderId="0" xfId="0" applyNumberFormat="1" applyFont="1" applyFill="1" applyBorder="1" applyAlignment="1">
      <alignment horizontal="right"/>
    </xf>
    <xf numFmtId="3" fontId="28" fillId="0" borderId="0" xfId="0" applyNumberFormat="1" applyFont="1" applyFill="1" applyBorder="1"/>
    <xf numFmtId="0" fontId="26" fillId="0" borderId="0" xfId="0" applyFont="1" applyFill="1" applyBorder="1" applyAlignment="1">
      <alignment horizontal="center" vertical="top"/>
    </xf>
    <xf numFmtId="3" fontId="26" fillId="0" borderId="0" xfId="0" applyNumberFormat="1" applyFont="1" applyFill="1" applyBorder="1"/>
    <xf numFmtId="0" fontId="44" fillId="0" borderId="0" xfId="0" applyFont="1" applyBorder="1" applyAlignment="1">
      <alignment vertical="top"/>
    </xf>
    <xf numFmtId="0" fontId="37" fillId="0" borderId="0" xfId="0" applyNumberFormat="1" applyFont="1" applyBorder="1" applyAlignment="1">
      <alignment horizontal="left" vertical="top" wrapText="1"/>
    </xf>
    <xf numFmtId="0" fontId="37" fillId="0" borderId="23" xfId="0" applyNumberFormat="1" applyFont="1" applyBorder="1" applyAlignment="1">
      <alignment horizontal="justify" vertical="top" wrapText="1"/>
    </xf>
    <xf numFmtId="0" fontId="37" fillId="0" borderId="11" xfId="0" applyNumberFormat="1" applyFont="1" applyBorder="1" applyAlignment="1">
      <alignment horizontal="justify" vertical="top" wrapText="1"/>
    </xf>
    <xf numFmtId="0" fontId="37" fillId="0" borderId="11" xfId="0" applyNumberFormat="1" applyFont="1" applyFill="1" applyBorder="1" applyAlignment="1">
      <alignment horizontal="left" vertical="top" wrapText="1"/>
    </xf>
    <xf numFmtId="4" fontId="37" fillId="0" borderId="11" xfId="0" applyNumberFormat="1" applyFont="1" applyFill="1" applyBorder="1" applyAlignment="1"/>
    <xf numFmtId="0" fontId="37" fillId="0" borderId="23" xfId="0" applyNumberFormat="1" applyFont="1" applyBorder="1" applyAlignment="1">
      <alignment horizontal="left" vertical="top" wrapText="1"/>
    </xf>
    <xf numFmtId="0" fontId="27" fillId="0" borderId="10" xfId="0" applyFont="1" applyFill="1" applyBorder="1"/>
    <xf numFmtId="0" fontId="27" fillId="0" borderId="26" xfId="0" applyFont="1" applyFill="1" applyBorder="1" applyAlignment="1">
      <alignment horizontal="center"/>
    </xf>
    <xf numFmtId="4" fontId="37" fillId="0" borderId="27" xfId="0" applyNumberFormat="1" applyFont="1" applyBorder="1" applyAlignment="1"/>
    <xf numFmtId="2" fontId="26" fillId="0" borderId="25" xfId="0" applyNumberFormat="1" applyFont="1" applyFill="1" applyBorder="1" applyAlignment="1">
      <alignment horizontal="right"/>
    </xf>
    <xf numFmtId="0" fontId="27" fillId="0" borderId="26" xfId="0" applyFont="1" applyFill="1" applyBorder="1" applyAlignment="1">
      <alignment horizontal="justify" vertical="top" wrapText="1"/>
    </xf>
    <xf numFmtId="0" fontId="33" fillId="0" borderId="26" xfId="0" applyFont="1" applyFill="1" applyBorder="1" applyAlignment="1"/>
    <xf numFmtId="2" fontId="26" fillId="0" borderId="26" xfId="0" applyNumberFormat="1" applyFont="1" applyFill="1" applyBorder="1" applyAlignment="1">
      <alignment horizontal="right"/>
    </xf>
    <xf numFmtId="164" fontId="28" fillId="0" borderId="27" xfId="0" applyNumberFormat="1" applyFont="1" applyFill="1" applyBorder="1" applyAlignment="1">
      <alignment horizontal="center" vertical="top"/>
    </xf>
    <xf numFmtId="0" fontId="37" fillId="0" borderId="0" xfId="0" applyNumberFormat="1" applyFont="1" applyBorder="1" applyAlignment="1">
      <alignment vertical="top" wrapText="1"/>
    </xf>
    <xf numFmtId="0" fontId="44" fillId="0" borderId="27" xfId="0" applyFont="1" applyBorder="1" applyAlignment="1">
      <alignment vertical="top" wrapText="1"/>
    </xf>
    <xf numFmtId="0" fontId="33" fillId="0" borderId="27" xfId="0" applyFont="1" applyFill="1" applyBorder="1" applyAlignment="1"/>
    <xf numFmtId="2" fontId="26" fillId="0" borderId="27" xfId="0" applyNumberFormat="1" applyFont="1" applyFill="1" applyBorder="1" applyAlignment="1">
      <alignment horizontal="right"/>
    </xf>
    <xf numFmtId="4" fontId="37" fillId="0" borderId="11" xfId="0" applyNumberFormat="1" applyFont="1" applyFill="1" applyBorder="1" applyAlignment="1">
      <alignment horizontal="right"/>
    </xf>
    <xf numFmtId="0" fontId="29" fillId="0" borderId="25" xfId="0" applyFont="1" applyFill="1" applyBorder="1" applyAlignment="1">
      <alignment vertical="top" wrapText="1"/>
    </xf>
    <xf numFmtId="0" fontId="37" fillId="0" borderId="26" xfId="0" applyNumberFormat="1" applyFont="1" applyBorder="1" applyAlignment="1">
      <alignment horizontal="justify" vertical="top" wrapText="1"/>
    </xf>
    <xf numFmtId="0" fontId="37" fillId="0" borderId="25" xfId="0" applyNumberFormat="1" applyFont="1" applyFill="1" applyBorder="1" applyAlignment="1">
      <alignment horizontal="left" vertical="top" wrapText="1"/>
    </xf>
    <xf numFmtId="0" fontId="37" fillId="0" borderId="11" xfId="0" applyNumberFormat="1" applyFont="1" applyBorder="1" applyAlignment="1">
      <alignment horizontal="left" vertical="top" wrapText="1"/>
    </xf>
    <xf numFmtId="0" fontId="37" fillId="0" borderId="26" xfId="0" applyNumberFormat="1" applyFont="1" applyBorder="1" applyAlignment="1">
      <alignment horizontal="left" vertical="top" wrapText="1"/>
    </xf>
    <xf numFmtId="0" fontId="37" fillId="0" borderId="0" xfId="0" applyNumberFormat="1" applyFont="1" applyFill="1" applyBorder="1" applyAlignment="1">
      <alignment horizontal="justify" vertical="top" wrapText="1"/>
    </xf>
    <xf numFmtId="0" fontId="37" fillId="0" borderId="23" xfId="0" applyNumberFormat="1" applyFont="1" applyFill="1" applyBorder="1" applyAlignment="1">
      <alignment horizontal="justify" vertical="top" wrapText="1"/>
    </xf>
    <xf numFmtId="0" fontId="37" fillId="0" borderId="27" xfId="0" applyNumberFormat="1" applyFont="1" applyFill="1" applyBorder="1" applyAlignment="1">
      <alignment horizontal="left" vertical="top" wrapText="1"/>
    </xf>
    <xf numFmtId="0" fontId="37" fillId="0" borderId="0" xfId="0" applyFont="1" applyFill="1" applyBorder="1" applyAlignment="1">
      <alignment horizontal="center"/>
    </xf>
    <xf numFmtId="2" fontId="26" fillId="0" borderId="27" xfId="0" applyNumberFormat="1" applyFont="1" applyFill="1" applyBorder="1"/>
    <xf numFmtId="49" fontId="28" fillId="0" borderId="26" xfId="0" applyNumberFormat="1" applyFont="1" applyFill="1" applyBorder="1" applyAlignment="1">
      <alignment horizontal="center" vertical="top"/>
    </xf>
    <xf numFmtId="4" fontId="37" fillId="0" borderId="26" xfId="0" applyNumberFormat="1" applyFont="1" applyBorder="1" applyAlignment="1"/>
    <xf numFmtId="0" fontId="37" fillId="0" borderId="26" xfId="0" applyNumberFormat="1" applyFont="1" applyBorder="1" applyAlignment="1">
      <alignment vertical="top" wrapText="1"/>
    </xf>
    <xf numFmtId="0" fontId="37" fillId="0" borderId="11" xfId="0" applyFont="1" applyFill="1" applyBorder="1" applyAlignment="1">
      <alignment horizontal="center"/>
    </xf>
    <xf numFmtId="0" fontId="27" fillId="0" borderId="25" xfId="0" applyFont="1" applyFill="1" applyBorder="1" applyAlignment="1">
      <alignment horizontal="justify" vertical="top" wrapText="1"/>
    </xf>
    <xf numFmtId="0" fontId="37" fillId="0" borderId="27" xfId="0" applyNumberFormat="1" applyFont="1" applyBorder="1" applyAlignment="1">
      <alignment horizontal="left" vertical="top" wrapText="1"/>
    </xf>
    <xf numFmtId="0" fontId="27" fillId="0" borderId="11" xfId="0" applyFont="1" applyFill="1" applyBorder="1" applyAlignment="1">
      <alignment horizontal="left" vertical="top" wrapText="1"/>
    </xf>
    <xf numFmtId="0" fontId="27" fillId="0" borderId="25" xfId="0" applyFont="1" applyFill="1" applyBorder="1" applyAlignment="1">
      <alignment horizontal="left" vertical="top" wrapText="1"/>
    </xf>
    <xf numFmtId="49" fontId="28" fillId="0" borderId="27" xfId="0" applyNumberFormat="1" applyFont="1" applyFill="1" applyBorder="1" applyAlignment="1">
      <alignment horizontal="center" vertical="top"/>
    </xf>
    <xf numFmtId="0" fontId="27" fillId="0" borderId="27" xfId="0" applyFont="1" applyFill="1" applyBorder="1" applyAlignment="1">
      <alignment horizontal="left" vertical="top" wrapText="1"/>
    </xf>
    <xf numFmtId="0" fontId="27" fillId="0" borderId="27" xfId="0" applyFont="1" applyFill="1" applyBorder="1" applyAlignment="1">
      <alignment horizontal="center"/>
    </xf>
    <xf numFmtId="0" fontId="37" fillId="0" borderId="31" xfId="0" applyNumberFormat="1" applyFont="1" applyBorder="1" applyAlignment="1">
      <alignment horizontal="justify" vertical="top" wrapText="1"/>
    </xf>
    <xf numFmtId="0" fontId="37" fillId="0" borderId="0" xfId="0" applyNumberFormat="1" applyFont="1" applyBorder="1" applyAlignment="1">
      <alignment horizontal="justify" vertical="top" wrapText="1"/>
    </xf>
    <xf numFmtId="0" fontId="37" fillId="0" borderId="21" xfId="0" applyNumberFormat="1" applyFont="1" applyBorder="1" applyAlignment="1">
      <alignment horizontal="left" vertical="top" wrapText="1"/>
    </xf>
    <xf numFmtId="0" fontId="34" fillId="0" borderId="10" xfId="0" applyFont="1" applyBorder="1" applyAlignment="1">
      <alignment horizontal="center" vertical="center"/>
    </xf>
    <xf numFmtId="0" fontId="27" fillId="0" borderId="23" xfId="0" applyFont="1" applyFill="1" applyBorder="1" applyAlignment="1">
      <alignment horizontal="right" vertical="top" wrapText="1"/>
    </xf>
    <xf numFmtId="0" fontId="33" fillId="0" borderId="10" xfId="0" applyFont="1" applyFill="1" applyBorder="1" applyAlignment="1">
      <alignment horizontal="left" wrapText="1"/>
    </xf>
    <xf numFmtId="4" fontId="26" fillId="0" borderId="11" xfId="0" applyNumberFormat="1" applyFont="1" applyFill="1" applyBorder="1" applyAlignment="1">
      <alignment horizontal="right" vertical="center" wrapText="1"/>
    </xf>
    <xf numFmtId="0" fontId="26" fillId="0" borderId="11" xfId="0" applyFont="1" applyBorder="1" applyAlignment="1">
      <alignment horizontal="right" vertical="center" wrapText="1"/>
    </xf>
    <xf numFmtId="0" fontId="26" fillId="0" borderId="24" xfId="0" applyFont="1" applyBorder="1" applyAlignment="1">
      <alignment horizontal="right" vertical="center" wrapText="1"/>
    </xf>
    <xf numFmtId="0" fontId="29" fillId="0" borderId="0" xfId="0" applyFont="1" applyBorder="1" applyAlignment="1">
      <alignment vertical="top" wrapText="1"/>
    </xf>
    <xf numFmtId="0" fontId="27" fillId="0" borderId="0" xfId="0" applyFont="1" applyBorder="1" applyAlignment="1">
      <alignment horizontal="center" vertical="top"/>
    </xf>
    <xf numFmtId="0" fontId="27" fillId="0" borderId="0" xfId="0" applyFont="1" applyBorder="1" applyAlignment="1">
      <alignment horizontal="left" vertical="top"/>
    </xf>
    <xf numFmtId="0" fontId="33" fillId="0" borderId="0" xfId="0" applyFont="1" applyBorder="1" applyAlignment="1"/>
    <xf numFmtId="0" fontId="26" fillId="0" borderId="0" xfId="0" applyFont="1" applyBorder="1" applyAlignment="1">
      <alignment horizontal="right"/>
    </xf>
    <xf numFmtId="3" fontId="40" fillId="0" borderId="0" xfId="0" applyNumberFormat="1" applyFont="1" applyBorder="1"/>
    <xf numFmtId="0" fontId="27" fillId="0" borderId="0" xfId="0" applyFont="1" applyBorder="1"/>
    <xf numFmtId="0" fontId="27" fillId="0" borderId="0" xfId="0" applyFont="1"/>
    <xf numFmtId="0" fontId="33" fillId="0" borderId="21" xfId="0" applyFont="1" applyBorder="1" applyAlignment="1"/>
    <xf numFmtId="3" fontId="40" fillId="0" borderId="21" xfId="0" applyNumberFormat="1" applyFont="1" applyBorder="1" applyAlignment="1">
      <alignment horizontal="right"/>
    </xf>
    <xf numFmtId="3" fontId="40" fillId="0" borderId="21" xfId="0" applyNumberFormat="1" applyFont="1" applyBorder="1"/>
    <xf numFmtId="0" fontId="27" fillId="0" borderId="11" xfId="0" applyFont="1" applyBorder="1" applyAlignment="1">
      <alignment horizontal="center" vertical="top"/>
    </xf>
    <xf numFmtId="0" fontId="29" fillId="0" borderId="11" xfId="0" applyFont="1" applyBorder="1" applyAlignment="1">
      <alignment horizontal="left" vertical="top" wrapText="1"/>
    </xf>
    <xf numFmtId="0" fontId="33" fillId="0" borderId="11" xfId="0" applyFont="1" applyBorder="1" applyAlignment="1"/>
    <xf numFmtId="3" fontId="40" fillId="0" borderId="24" xfId="0" applyNumberFormat="1" applyFont="1" applyBorder="1" applyAlignment="1">
      <alignment horizontal="right"/>
    </xf>
    <xf numFmtId="0" fontId="45" fillId="0" borderId="0" xfId="0" applyFont="1"/>
    <xf numFmtId="0" fontId="27" fillId="0" borderId="23" xfId="0" applyFont="1" applyBorder="1"/>
    <xf numFmtId="0" fontId="29" fillId="0" borderId="11" xfId="0" applyFont="1" applyBorder="1" applyAlignment="1">
      <alignment horizontal="left" vertical="top"/>
    </xf>
    <xf numFmtId="3" fontId="44" fillId="0" borderId="32" xfId="0" applyNumberFormat="1" applyFont="1" applyBorder="1"/>
    <xf numFmtId="164" fontId="29" fillId="0" borderId="11" xfId="0" applyNumberFormat="1" applyFont="1" applyBorder="1" applyAlignment="1">
      <alignment horizontal="center" vertical="center"/>
    </xf>
    <xf numFmtId="0" fontId="29" fillId="0" borderId="11" xfId="0" applyFont="1" applyBorder="1" applyAlignment="1">
      <alignment horizontal="left" vertical="center"/>
    </xf>
    <xf numFmtId="0" fontId="33" fillId="0" borderId="11" xfId="0" applyFont="1" applyBorder="1" applyAlignment="1">
      <alignment vertical="center"/>
    </xf>
    <xf numFmtId="4" fontId="35" fillId="0" borderId="11" xfId="0" applyNumberFormat="1" applyFont="1" applyBorder="1" applyAlignment="1">
      <alignment horizontal="right" vertical="center"/>
    </xf>
    <xf numFmtId="0" fontId="27" fillId="0" borderId="0" xfId="0" applyFont="1" applyAlignment="1">
      <alignment vertical="center"/>
    </xf>
    <xf numFmtId="164" fontId="29" fillId="0" borderId="11" xfId="0" applyNumberFormat="1" applyFont="1" applyBorder="1" applyAlignment="1">
      <alignment horizontal="left" vertical="center"/>
    </xf>
    <xf numFmtId="164" fontId="38" fillId="0" borderId="24" xfId="0" applyNumberFormat="1" applyFont="1" applyBorder="1" applyAlignment="1">
      <alignment horizontal="center" vertical="center"/>
    </xf>
    <xf numFmtId="0" fontId="27" fillId="0" borderId="33" xfId="0" applyFont="1" applyBorder="1" applyAlignment="1">
      <alignment horizontal="center" vertical="top"/>
    </xf>
    <xf numFmtId="0" fontId="29" fillId="0" borderId="33" xfId="0" applyFont="1" applyBorder="1" applyAlignment="1">
      <alignment horizontal="right" vertical="top"/>
    </xf>
    <xf numFmtId="0" fontId="33" fillId="0" borderId="33" xfId="0" applyFont="1" applyBorder="1" applyAlignment="1">
      <alignment vertical="top"/>
    </xf>
    <xf numFmtId="4" fontId="35" fillId="24" borderId="33" xfId="0" applyNumberFormat="1" applyFont="1" applyFill="1" applyBorder="1" applyAlignment="1">
      <alignment horizontal="right" vertical="center"/>
    </xf>
    <xf numFmtId="0" fontId="45" fillId="0" borderId="34" xfId="0" applyFont="1" applyBorder="1" applyAlignment="1">
      <alignment horizontal="right" vertical="top"/>
    </xf>
    <xf numFmtId="0" fontId="29" fillId="0" borderId="0" xfId="0" applyFont="1" applyBorder="1"/>
    <xf numFmtId="0" fontId="29" fillId="0" borderId="0" xfId="0" applyFont="1" applyBorder="1" applyAlignment="1">
      <alignment horizontal="right" vertical="top"/>
    </xf>
    <xf numFmtId="0" fontId="33" fillId="0" borderId="0" xfId="0" applyFont="1" applyBorder="1" applyAlignment="1">
      <alignment vertical="top"/>
    </xf>
    <xf numFmtId="4" fontId="35" fillId="0" borderId="0" xfId="0" applyNumberFormat="1" applyFont="1" applyBorder="1" applyAlignment="1">
      <alignment horizontal="right" vertical="center"/>
    </xf>
    <xf numFmtId="0" fontId="27" fillId="0" borderId="0" xfId="0" applyFont="1" applyBorder="1" applyAlignment="1">
      <alignment horizontal="right" vertical="top"/>
    </xf>
    <xf numFmtId="0" fontId="45" fillId="0" borderId="35" xfId="0" applyFont="1" applyBorder="1" applyAlignment="1">
      <alignment horizontal="right" vertical="top"/>
    </xf>
    <xf numFmtId="3" fontId="26" fillId="0" borderId="0" xfId="0" applyNumberFormat="1" applyFont="1" applyBorder="1" applyAlignment="1">
      <alignment horizontal="right"/>
    </xf>
    <xf numFmtId="0" fontId="44" fillId="0" borderId="35" xfId="0" applyFont="1" applyBorder="1" applyAlignment="1">
      <alignment vertical="top" wrapText="1"/>
    </xf>
    <xf numFmtId="0" fontId="27" fillId="0" borderId="0" xfId="0" applyFont="1" applyAlignment="1">
      <alignment horizontal="center" vertical="top"/>
    </xf>
    <xf numFmtId="0" fontId="27" fillId="0" borderId="0" xfId="0" applyFont="1" applyAlignment="1">
      <alignment vertical="top"/>
    </xf>
    <xf numFmtId="0" fontId="33" fillId="0" borderId="0" xfId="0" applyFont="1" applyAlignment="1"/>
    <xf numFmtId="4" fontId="26" fillId="0" borderId="0" xfId="0" applyNumberFormat="1" applyFont="1" applyAlignment="1">
      <alignment horizontal="right"/>
    </xf>
    <xf numFmtId="3" fontId="40" fillId="0" borderId="0" xfId="0" applyNumberFormat="1" applyFont="1" applyAlignment="1">
      <alignment horizontal="right"/>
    </xf>
    <xf numFmtId="3" fontId="40" fillId="0" borderId="0" xfId="0" applyNumberFormat="1" applyFont="1"/>
    <xf numFmtId="0" fontId="27" fillId="0" borderId="31" xfId="0" applyFont="1" applyFill="1" applyBorder="1" applyAlignment="1">
      <alignment horizontal="right" wrapText="1"/>
    </xf>
    <xf numFmtId="4" fontId="26" fillId="0" borderId="37" xfId="0" applyNumberFormat="1" applyFont="1" applyBorder="1" applyAlignment="1">
      <alignment horizontal="center" vertical="center" wrapText="1"/>
    </xf>
    <xf numFmtId="4" fontId="26" fillId="0" borderId="23" xfId="0" applyNumberFormat="1" applyFont="1" applyFill="1" applyBorder="1" applyAlignment="1" applyProtection="1">
      <alignment horizontal="right"/>
      <protection locked="0"/>
    </xf>
    <xf numFmtId="4" fontId="26" fillId="0" borderId="0" xfId="0" applyNumberFormat="1" applyFont="1" applyFill="1" applyBorder="1" applyAlignment="1" applyProtection="1">
      <alignment horizontal="right"/>
      <protection locked="0"/>
    </xf>
    <xf numFmtId="4" fontId="26" fillId="0" borderId="21" xfId="0" applyNumberFormat="1" applyFont="1" applyFill="1" applyBorder="1" applyAlignment="1" applyProtection="1">
      <alignment horizontal="right"/>
      <protection locked="0"/>
    </xf>
    <xf numFmtId="4" fontId="26" fillId="0" borderId="25" xfId="0" applyNumberFormat="1" applyFont="1" applyFill="1" applyBorder="1" applyAlignment="1" applyProtection="1">
      <alignment horizontal="right"/>
      <protection locked="0"/>
    </xf>
    <xf numFmtId="2" fontId="26" fillId="0" borderId="26" xfId="0" applyNumberFormat="1" applyFont="1" applyFill="1" applyBorder="1" applyProtection="1">
      <protection locked="0"/>
    </xf>
    <xf numFmtId="2" fontId="26" fillId="0" borderId="25" xfId="0" applyNumberFormat="1" applyFont="1" applyFill="1" applyBorder="1" applyProtection="1">
      <protection locked="0"/>
    </xf>
    <xf numFmtId="4" fontId="37" fillId="0" borderId="11" xfId="0" applyNumberFormat="1" applyFont="1" applyBorder="1" applyAlignment="1" applyProtection="1">
      <protection locked="0"/>
    </xf>
    <xf numFmtId="2" fontId="26" fillId="0" borderId="11" xfId="0" applyNumberFormat="1" applyFont="1" applyFill="1" applyBorder="1" applyProtection="1">
      <protection locked="0"/>
    </xf>
    <xf numFmtId="2" fontId="26" fillId="0" borderId="11" xfId="0" applyNumberFormat="1" applyFont="1" applyFill="1" applyBorder="1" applyAlignment="1" applyProtection="1">
      <alignment horizontal="right"/>
      <protection locked="0"/>
    </xf>
    <xf numFmtId="4" fontId="28" fillId="0" borderId="29" xfId="0" applyNumberFormat="1" applyFont="1" applyFill="1" applyBorder="1" applyAlignment="1" applyProtection="1">
      <alignment horizontal="right"/>
      <protection locked="0"/>
    </xf>
    <xf numFmtId="4" fontId="28" fillId="0" borderId="0" xfId="0" applyNumberFormat="1" applyFont="1" applyFill="1" applyBorder="1" applyAlignment="1" applyProtection="1">
      <alignment horizontal="right"/>
      <protection locked="0"/>
    </xf>
    <xf numFmtId="4" fontId="28" fillId="0" borderId="0" xfId="0" applyNumberFormat="1" applyFont="1" applyFill="1" applyBorder="1" applyAlignment="1" applyProtection="1">
      <alignment horizontal="center"/>
      <protection locked="0"/>
    </xf>
    <xf numFmtId="4" fontId="26" fillId="0" borderId="0" xfId="0" applyNumberFormat="1" applyFont="1" applyFill="1" applyBorder="1" applyAlignment="1" applyProtection="1">
      <alignment horizontal="center"/>
      <protection locked="0"/>
    </xf>
    <xf numFmtId="0" fontId="27" fillId="0" borderId="11" xfId="0" applyFont="1" applyFill="1" applyBorder="1" applyProtection="1">
      <protection locked="0"/>
    </xf>
    <xf numFmtId="4" fontId="37" fillId="0" borderId="27" xfId="0" applyNumberFormat="1" applyFont="1" applyBorder="1" applyAlignment="1" applyProtection="1">
      <protection locked="0"/>
    </xf>
    <xf numFmtId="2" fontId="26" fillId="0" borderId="25" xfId="0" applyNumberFormat="1" applyFont="1" applyFill="1" applyBorder="1" applyAlignment="1" applyProtection="1">
      <alignment horizontal="right"/>
      <protection locked="0"/>
    </xf>
    <xf numFmtId="2" fontId="26" fillId="0" borderId="26" xfId="0" applyNumberFormat="1" applyFont="1" applyFill="1" applyBorder="1" applyAlignment="1" applyProtection="1">
      <alignment horizontal="right"/>
      <protection locked="0"/>
    </xf>
    <xf numFmtId="2" fontId="26" fillId="0" borderId="27" xfId="0" applyNumberFormat="1" applyFont="1" applyFill="1" applyBorder="1" applyAlignment="1" applyProtection="1">
      <alignment horizontal="right"/>
      <protection locked="0"/>
    </xf>
    <xf numFmtId="0" fontId="27" fillId="0" borderId="0" xfId="0" applyFont="1" applyFill="1" applyBorder="1" applyProtection="1">
      <protection locked="0"/>
    </xf>
    <xf numFmtId="4" fontId="37" fillId="0" borderId="25" xfId="0" applyNumberFormat="1" applyFont="1" applyBorder="1" applyAlignment="1" applyProtection="1">
      <protection locked="0"/>
    </xf>
    <xf numFmtId="4" fontId="37" fillId="0" borderId="26" xfId="0" applyNumberFormat="1" applyFont="1" applyBorder="1" applyAlignment="1" applyProtection="1">
      <protection locked="0"/>
    </xf>
    <xf numFmtId="0" fontId="26" fillId="0" borderId="0" xfId="0" applyFont="1" applyBorder="1" applyAlignment="1" applyProtection="1">
      <alignment horizontal="right"/>
      <protection locked="0"/>
    </xf>
    <xf numFmtId="0" fontId="26" fillId="0" borderId="21" xfId="0" applyFont="1" applyBorder="1" applyAlignment="1" applyProtection="1">
      <alignment horizontal="right"/>
      <protection locked="0"/>
    </xf>
    <xf numFmtId="0" fontId="26" fillId="0" borderId="0" xfId="44" applyFont="1" applyAlignment="1">
      <alignment horizontal="left" vertical="top" wrapText="1"/>
    </xf>
    <xf numFmtId="0" fontId="28" fillId="0" borderId="0" xfId="44" applyFont="1" applyAlignment="1">
      <alignment horizontal="left" vertical="top" wrapText="1"/>
    </xf>
    <xf numFmtId="0" fontId="31" fillId="0" borderId="0" xfId="44" applyFont="1" applyAlignment="1">
      <alignment horizontal="center"/>
    </xf>
    <xf numFmtId="0" fontId="28" fillId="0" borderId="0" xfId="44" applyFont="1" applyAlignment="1">
      <alignment horizontal="center" vertical="top" wrapText="1"/>
    </xf>
    <xf numFmtId="0" fontId="28" fillId="0" borderId="0" xfId="44" applyFont="1" applyAlignment="1">
      <alignment horizontal="center" vertical="top"/>
    </xf>
    <xf numFmtId="0" fontId="27" fillId="0" borderId="36" xfId="0" applyFont="1" applyFill="1" applyBorder="1" applyAlignment="1">
      <alignment horizontal="right" wrapText="1"/>
    </xf>
    <xf numFmtId="0" fontId="27" fillId="0" borderId="38" xfId="0" applyFont="1" applyFill="1" applyBorder="1" applyAlignment="1">
      <alignment horizontal="right" wrapText="1"/>
    </xf>
    <xf numFmtId="0" fontId="29" fillId="0" borderId="0" xfId="0" applyFont="1" applyFill="1" applyBorder="1" applyAlignment="1">
      <alignment horizontal="center"/>
    </xf>
    <xf numFmtId="0" fontId="29" fillId="0" borderId="19" xfId="0" applyFont="1" applyFill="1" applyBorder="1" applyAlignment="1">
      <alignment horizontal="center"/>
    </xf>
    <xf numFmtId="0" fontId="35" fillId="0" borderId="0" xfId="0" applyFont="1" applyFill="1" applyBorder="1" applyAlignment="1">
      <alignment horizontal="center"/>
    </xf>
    <xf numFmtId="0" fontId="35" fillId="0" borderId="19" xfId="0" applyFont="1" applyFill="1" applyBorder="1" applyAlignment="1">
      <alignment horizontal="center"/>
    </xf>
    <xf numFmtId="4" fontId="41" fillId="0" borderId="10" xfId="0" applyNumberFormat="1" applyFont="1" applyFill="1" applyBorder="1" applyAlignment="1">
      <alignment horizontal="center" vertical="center" wrapText="1"/>
    </xf>
    <xf numFmtId="4" fontId="41" fillId="0" borderId="24" xfId="0" applyNumberFormat="1" applyFont="1" applyFill="1" applyBorder="1" applyAlignment="1">
      <alignment horizontal="center" vertical="center" wrapText="1"/>
    </xf>
    <xf numFmtId="0" fontId="26" fillId="0" borderId="21" xfId="0" applyFont="1" applyBorder="1" applyAlignment="1">
      <alignment horizontal="left" vertical="top" wrapText="1"/>
    </xf>
    <xf numFmtId="0" fontId="26" fillId="0" borderId="11" xfId="0" applyFont="1" applyBorder="1" applyAlignment="1" applyProtection="1">
      <alignment horizontal="right"/>
    </xf>
    <xf numFmtId="4" fontId="35" fillId="0" borderId="11" xfId="0" applyNumberFormat="1" applyFont="1" applyBorder="1" applyAlignment="1" applyProtection="1">
      <alignment horizontal="right" vertical="center"/>
    </xf>
    <xf numFmtId="164" fontId="29" fillId="0" borderId="11" xfId="0" applyNumberFormat="1" applyFont="1" applyBorder="1" applyAlignment="1" applyProtection="1">
      <alignment horizontal="center" vertical="center"/>
    </xf>
    <xf numFmtId="4" fontId="35" fillId="24" borderId="33" xfId="0" applyNumberFormat="1" applyFont="1" applyFill="1" applyBorder="1" applyAlignment="1" applyProtection="1">
      <alignment horizontal="right" vertical="center"/>
    </xf>
  </cellXfs>
  <cellStyles count="5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2" xfId="34"/>
    <cellStyle name="Input" xfId="35" builtinId="20" customBuiltin="1"/>
    <cellStyle name="Linked Cell" xfId="36" builtinId="24" customBuiltin="1"/>
    <cellStyle name="Neutral" xfId="37" builtinId="28" customBuiltin="1"/>
    <cellStyle name="Normal" xfId="0" builtinId="0"/>
    <cellStyle name="Normal 10" xfId="38"/>
    <cellStyle name="Normal 2" xfId="39"/>
    <cellStyle name="Normal 2 3" xfId="40"/>
    <cellStyle name="Normal 3" xfId="41"/>
    <cellStyle name="Normal 4" xfId="42"/>
    <cellStyle name="Normal 5" xfId="43"/>
    <cellStyle name="Normal 6" xfId="44"/>
    <cellStyle name="Note" xfId="45" builtinId="10" customBuiltin="1"/>
    <cellStyle name="Output" xfId="46" builtinId="21" customBuiltin="1"/>
    <cellStyle name="Standard_Tabelle1" xfId="47"/>
    <cellStyle name="Title" xfId="48" builtinId="15" customBuiltin="1"/>
    <cellStyle name="Total" xfId="49" builtinId="25" customBuiltin="1"/>
    <cellStyle name="Warning Text" xfId="50"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133350</xdr:colOff>
      <xdr:row>1</xdr:row>
      <xdr:rowOff>38100</xdr:rowOff>
    </xdr:from>
    <xdr:to>
      <xdr:col>2</xdr:col>
      <xdr:colOff>200025</xdr:colOff>
      <xdr:row>1</xdr:row>
      <xdr:rowOff>342900</xdr:rowOff>
    </xdr:to>
    <xdr:pic>
      <xdr:nvPicPr>
        <xdr:cNvPr id="1498"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200025"/>
          <a:ext cx="13049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0</xdr:row>
      <xdr:rowOff>114300</xdr:rowOff>
    </xdr:from>
    <xdr:to>
      <xdr:col>1</xdr:col>
      <xdr:colOff>876300</xdr:colOff>
      <xdr:row>0</xdr:row>
      <xdr:rowOff>352425</xdr:rowOff>
    </xdr:to>
    <xdr:pic>
      <xdr:nvPicPr>
        <xdr:cNvPr id="230649"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14300"/>
          <a:ext cx="13144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0</xdr:row>
      <xdr:rowOff>114300</xdr:rowOff>
    </xdr:from>
    <xdr:to>
      <xdr:col>1</xdr:col>
      <xdr:colOff>876300</xdr:colOff>
      <xdr:row>0</xdr:row>
      <xdr:rowOff>352425</xdr:rowOff>
    </xdr:to>
    <xdr:pic>
      <xdr:nvPicPr>
        <xdr:cNvPr id="247878"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14300"/>
          <a:ext cx="13144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190500</xdr:colOff>
      <xdr:row>0</xdr:row>
      <xdr:rowOff>114300</xdr:rowOff>
    </xdr:from>
    <xdr:to>
      <xdr:col>1</xdr:col>
      <xdr:colOff>876300</xdr:colOff>
      <xdr:row>0</xdr:row>
      <xdr:rowOff>352425</xdr:rowOff>
    </xdr:to>
    <xdr:pic>
      <xdr:nvPicPr>
        <xdr:cNvPr id="24889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14300"/>
          <a:ext cx="13144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171450</xdr:colOff>
      <xdr:row>0</xdr:row>
      <xdr:rowOff>114300</xdr:rowOff>
    </xdr:from>
    <xdr:to>
      <xdr:col>1</xdr:col>
      <xdr:colOff>866775</xdr:colOff>
      <xdr:row>0</xdr:row>
      <xdr:rowOff>352425</xdr:rowOff>
    </xdr:to>
    <xdr:pic>
      <xdr:nvPicPr>
        <xdr:cNvPr id="241066"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114300"/>
          <a:ext cx="12763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0</xdr:row>
      <xdr:rowOff>123825</xdr:rowOff>
    </xdr:from>
    <xdr:to>
      <xdr:col>1</xdr:col>
      <xdr:colOff>838200</xdr:colOff>
      <xdr:row>0</xdr:row>
      <xdr:rowOff>361950</xdr:rowOff>
    </xdr:to>
    <xdr:pic>
      <xdr:nvPicPr>
        <xdr:cNvPr id="241067"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123825"/>
          <a:ext cx="12763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B2:I18"/>
  <sheetViews>
    <sheetView zoomScaleNormal="100" zoomScaleSheetLayoutView="100" workbookViewId="0">
      <selection activeCell="C16" sqref="C16:G16"/>
    </sheetView>
  </sheetViews>
  <sheetFormatPr defaultColWidth="9.28515625" defaultRowHeight="12.75"/>
  <cols>
    <col min="1" max="6" width="9.28515625" style="1" customWidth="1"/>
    <col min="7" max="7" width="28.140625" style="1" customWidth="1"/>
    <col min="8" max="8" width="64.7109375" style="1" hidden="1" customWidth="1"/>
    <col min="9" max="9" width="33.42578125" style="1" customWidth="1"/>
    <col min="10" max="16384" width="9.28515625" style="1"/>
  </cols>
  <sheetData>
    <row r="2" spans="2:9" ht="30" customHeight="1">
      <c r="D2" s="240" t="s">
        <v>0</v>
      </c>
      <c r="E2" s="240"/>
      <c r="F2" s="240"/>
      <c r="G2" s="240"/>
      <c r="H2" s="2"/>
      <c r="I2" s="3"/>
    </row>
    <row r="7" spans="2:9" ht="32.25" customHeight="1">
      <c r="B7" s="4" t="s">
        <v>1</v>
      </c>
      <c r="C7" s="4"/>
      <c r="D7" s="241" t="s">
        <v>32</v>
      </c>
      <c r="E7" s="241"/>
      <c r="F7" s="241"/>
      <c r="G7" s="241"/>
      <c r="H7" s="5" t="s">
        <v>15</v>
      </c>
      <c r="I7" s="6"/>
    </row>
    <row r="9" spans="2:9" ht="40.9" customHeight="1">
      <c r="B9" s="4" t="s">
        <v>2</v>
      </c>
      <c r="D9" s="241" t="s">
        <v>27</v>
      </c>
      <c r="E9" s="241"/>
      <c r="F9" s="241"/>
      <c r="G9" s="241"/>
      <c r="H9" s="5" t="s">
        <v>14</v>
      </c>
      <c r="I9" s="7"/>
    </row>
    <row r="14" spans="2:9" ht="18.75">
      <c r="C14" s="8"/>
    </row>
    <row r="16" spans="2:9" ht="27">
      <c r="C16" s="242" t="s">
        <v>3</v>
      </c>
      <c r="D16" s="242"/>
      <c r="E16" s="242"/>
      <c r="F16" s="242"/>
      <c r="G16" s="242"/>
      <c r="H16" s="9" t="s">
        <v>23</v>
      </c>
    </row>
    <row r="18" spans="3:8" ht="44.25" customHeight="1">
      <c r="C18" s="243" t="s">
        <v>33</v>
      </c>
      <c r="D18" s="244"/>
      <c r="E18" s="244"/>
      <c r="F18" s="244"/>
      <c r="G18" s="244"/>
      <c r="H18" s="10" t="s">
        <v>26</v>
      </c>
    </row>
  </sheetData>
  <mergeCells count="5">
    <mergeCell ref="D2:G2"/>
    <mergeCell ref="D7:G7"/>
    <mergeCell ref="D9:G9"/>
    <mergeCell ref="C16:G16"/>
    <mergeCell ref="C18:G18"/>
  </mergeCells>
  <pageMargins left="0.74803149606299213" right="0.35433070866141736" top="0.78740157480314965" bottom="0.39370078740157483" header="0.51181102362204722" footer="0.51181102362204722"/>
  <pageSetup paperSize="9" firstPageNumber="58"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L38"/>
  <sheetViews>
    <sheetView showZeros="0" view="pageBreakPreview" zoomScaleNormal="90" zoomScaleSheetLayoutView="100" workbookViewId="0">
      <pane ySplit="2" topLeftCell="A27" activePane="bottomLeft" state="frozen"/>
      <selection activeCell="O94" sqref="O94"/>
      <selection pane="bottomLeft" activeCell="H30" sqref="H30"/>
    </sheetView>
  </sheetViews>
  <sheetFormatPr defaultColWidth="8.85546875" defaultRowHeight="15"/>
  <cols>
    <col min="1" max="1" width="9.42578125" style="118" customWidth="1"/>
    <col min="2" max="2" width="34" style="114" customWidth="1"/>
    <col min="3" max="3" width="3.85546875" style="115" hidden="1" customWidth="1"/>
    <col min="4" max="4" width="8" style="55" customWidth="1"/>
    <col min="5" max="5" width="13.140625" style="56" customWidth="1"/>
    <col min="6" max="7" width="8.28515625" style="56" hidden="1" customWidth="1"/>
    <col min="8" max="10" width="13.7109375" style="56" customWidth="1"/>
    <col min="11" max="11" width="17.7109375" style="119" customWidth="1"/>
    <col min="12" max="12" width="22.28515625" style="51" customWidth="1"/>
    <col min="13" max="13" width="30.85546875" style="51" customWidth="1"/>
    <col min="14" max="16384" width="8.85546875" style="51"/>
  </cols>
  <sheetData>
    <row r="1" spans="1:12" s="13" customFormat="1" ht="45.75" customHeight="1" thickBot="1">
      <c r="A1" s="11"/>
      <c r="B1" s="245" t="s">
        <v>28</v>
      </c>
      <c r="C1" s="245"/>
      <c r="D1" s="245"/>
      <c r="E1" s="245"/>
      <c r="F1" s="245"/>
      <c r="G1" s="245"/>
      <c r="H1" s="246"/>
      <c r="I1" s="215"/>
      <c r="J1" s="215"/>
      <c r="K1" s="12" t="s">
        <v>108</v>
      </c>
    </row>
    <row r="2" spans="1:12" s="21" customFormat="1" ht="26.25" thickBot="1">
      <c r="A2" s="14" t="s">
        <v>29</v>
      </c>
      <c r="B2" s="15" t="s">
        <v>4</v>
      </c>
      <c r="C2" s="16" t="s">
        <v>8</v>
      </c>
      <c r="D2" s="17" t="s">
        <v>30</v>
      </c>
      <c r="E2" s="18" t="s">
        <v>31</v>
      </c>
      <c r="F2" s="18" t="s">
        <v>41</v>
      </c>
      <c r="G2" s="18" t="s">
        <v>42</v>
      </c>
      <c r="H2" s="18" t="s">
        <v>135</v>
      </c>
      <c r="I2" s="216" t="s">
        <v>136</v>
      </c>
      <c r="J2" s="216" t="s">
        <v>137</v>
      </c>
      <c r="K2" s="216" t="s">
        <v>138</v>
      </c>
      <c r="L2" s="20"/>
    </row>
    <row r="3" spans="1:12" s="27" customFormat="1" ht="21" customHeight="1">
      <c r="A3" s="22"/>
      <c r="B3" s="23"/>
      <c r="C3" s="24"/>
      <c r="D3" s="25"/>
      <c r="E3" s="25"/>
      <c r="F3" s="25"/>
      <c r="G3" s="25"/>
      <c r="H3" s="25"/>
      <c r="I3" s="25"/>
      <c r="J3" s="25"/>
      <c r="K3" s="26"/>
    </row>
    <row r="4" spans="1:12" s="27" customFormat="1" ht="12.75">
      <c r="A4" s="28"/>
      <c r="B4" s="29"/>
      <c r="C4" s="30"/>
      <c r="D4" s="31"/>
      <c r="E4" s="32"/>
      <c r="F4" s="32"/>
      <c r="G4" s="32"/>
      <c r="H4" s="32"/>
      <c r="I4" s="32"/>
      <c r="J4" s="32"/>
      <c r="K4" s="33"/>
    </row>
    <row r="5" spans="1:12" s="35" customFormat="1" ht="15.75">
      <c r="A5" s="34"/>
      <c r="B5" s="249" t="s">
        <v>5</v>
      </c>
      <c r="C5" s="249"/>
      <c r="D5" s="249"/>
      <c r="E5" s="249"/>
      <c r="F5" s="249"/>
      <c r="G5" s="249"/>
      <c r="H5" s="249"/>
      <c r="I5" s="249"/>
      <c r="J5" s="249"/>
      <c r="K5" s="250"/>
    </row>
    <row r="6" spans="1:12" s="35" customFormat="1">
      <c r="A6" s="34"/>
      <c r="B6" s="247" t="s">
        <v>34</v>
      </c>
      <c r="C6" s="247"/>
      <c r="D6" s="247"/>
      <c r="E6" s="247"/>
      <c r="F6" s="247"/>
      <c r="G6" s="247"/>
      <c r="H6" s="247"/>
      <c r="I6" s="247"/>
      <c r="J6" s="247"/>
      <c r="K6" s="248"/>
    </row>
    <row r="7" spans="1:12" s="27" customFormat="1" ht="12.75">
      <c r="A7" s="28"/>
      <c r="B7" s="36"/>
      <c r="C7" s="37"/>
      <c r="D7" s="31"/>
      <c r="E7" s="38"/>
      <c r="F7" s="38"/>
      <c r="G7" s="38"/>
      <c r="H7" s="38"/>
      <c r="I7" s="38"/>
      <c r="J7" s="38"/>
      <c r="K7" s="33"/>
    </row>
    <row r="8" spans="1:12" s="27" customFormat="1">
      <c r="A8" s="39"/>
      <c r="B8" s="40"/>
      <c r="C8" s="41"/>
      <c r="D8" s="42"/>
      <c r="E8" s="43"/>
      <c r="F8" s="43"/>
      <c r="G8" s="43"/>
      <c r="H8" s="43"/>
      <c r="I8" s="43"/>
      <c r="J8" s="43"/>
      <c r="K8" s="44"/>
    </row>
    <row r="9" spans="1:12" ht="14.25" customHeight="1">
      <c r="A9" s="45">
        <v>100</v>
      </c>
      <c r="B9" s="46" t="s">
        <v>35</v>
      </c>
      <c r="C9" s="47" t="s">
        <v>10</v>
      </c>
      <c r="D9" s="48"/>
      <c r="E9" s="49"/>
      <c r="F9" s="49"/>
      <c r="G9" s="49"/>
      <c r="H9" s="217"/>
      <c r="I9" s="49"/>
      <c r="J9" s="49"/>
      <c r="K9" s="50"/>
    </row>
    <row r="10" spans="1:12" ht="14.25" customHeight="1">
      <c r="A10" s="52"/>
      <c r="B10" s="53"/>
      <c r="C10" s="54"/>
      <c r="H10" s="218"/>
      <c r="K10" s="57"/>
    </row>
    <row r="11" spans="1:12" s="35" customFormat="1" ht="14.25" customHeight="1">
      <c r="A11" s="58"/>
      <c r="B11" s="59"/>
      <c r="C11" s="60"/>
      <c r="D11" s="61"/>
      <c r="E11" s="62"/>
      <c r="F11" s="62"/>
      <c r="G11" s="62"/>
      <c r="H11" s="219"/>
      <c r="I11" s="62"/>
      <c r="J11" s="62"/>
      <c r="K11" s="63"/>
    </row>
    <row r="12" spans="1:12" s="35" customFormat="1" ht="16.5" customHeight="1">
      <c r="A12" s="64">
        <f>A9+1</f>
        <v>101</v>
      </c>
      <c r="B12" s="65" t="s">
        <v>36</v>
      </c>
      <c r="C12" s="66" t="s">
        <v>16</v>
      </c>
      <c r="D12" s="67"/>
      <c r="E12" s="68"/>
      <c r="F12" s="68"/>
      <c r="G12" s="68"/>
      <c r="H12" s="220"/>
      <c r="I12" s="68"/>
      <c r="J12" s="68"/>
      <c r="K12" s="69"/>
    </row>
    <row r="13" spans="1:12" s="35" customFormat="1" ht="14.25" customHeight="1">
      <c r="A13" s="70"/>
      <c r="B13" s="71"/>
      <c r="C13" s="72" t="s">
        <v>17</v>
      </c>
      <c r="D13" s="73"/>
      <c r="E13" s="74"/>
      <c r="F13" s="74"/>
      <c r="G13" s="74"/>
      <c r="H13" s="221"/>
      <c r="I13" s="74"/>
      <c r="J13" s="74"/>
      <c r="K13" s="75"/>
    </row>
    <row r="14" spans="1:12" s="35" customFormat="1" ht="123" customHeight="1">
      <c r="A14" s="76"/>
      <c r="B14" s="77" t="s">
        <v>46</v>
      </c>
      <c r="C14" s="72" t="s">
        <v>18</v>
      </c>
      <c r="D14" s="73"/>
      <c r="E14" s="74"/>
      <c r="F14" s="74"/>
      <c r="G14" s="74"/>
      <c r="H14" s="221"/>
      <c r="I14" s="87"/>
      <c r="J14" s="87"/>
      <c r="K14" s="87"/>
    </row>
    <row r="15" spans="1:12" s="35" customFormat="1" ht="12.75" customHeight="1">
      <c r="A15" s="64"/>
      <c r="B15" s="78"/>
      <c r="C15" s="79" t="s">
        <v>127</v>
      </c>
      <c r="D15" s="80"/>
      <c r="E15" s="81"/>
      <c r="F15" s="81"/>
      <c r="G15" s="81"/>
      <c r="H15" s="222"/>
      <c r="I15" s="81"/>
      <c r="J15" s="81"/>
      <c r="K15" s="69"/>
      <c r="L15" s="82"/>
    </row>
    <row r="16" spans="1:12" s="35" customFormat="1" ht="18" customHeight="1">
      <c r="A16" s="83"/>
      <c r="B16" s="84" t="s">
        <v>37</v>
      </c>
      <c r="C16" s="85" t="s">
        <v>9</v>
      </c>
      <c r="D16" s="86" t="s">
        <v>38</v>
      </c>
      <c r="E16" s="87">
        <v>1.34</v>
      </c>
      <c r="F16" s="87"/>
      <c r="G16" s="87"/>
      <c r="H16" s="223"/>
      <c r="I16" s="87">
        <f>H16*1.2</f>
        <v>0</v>
      </c>
      <c r="J16" s="87">
        <f>E16*H16</f>
        <v>0</v>
      </c>
      <c r="K16" s="87">
        <f>E16*I16</f>
        <v>0</v>
      </c>
    </row>
    <row r="17" spans="1:11" s="35" customFormat="1">
      <c r="A17" s="64"/>
      <c r="B17" s="88"/>
      <c r="C17" s="85"/>
      <c r="D17" s="80"/>
      <c r="E17" s="81"/>
      <c r="F17" s="81"/>
      <c r="G17" s="81"/>
      <c r="H17" s="222"/>
      <c r="I17" s="81"/>
      <c r="J17" s="81"/>
      <c r="K17" s="69"/>
    </row>
    <row r="18" spans="1:11" s="35" customFormat="1" ht="20.25" customHeight="1">
      <c r="A18" s="64">
        <f>A12+1</f>
        <v>102</v>
      </c>
      <c r="B18" s="89" t="s">
        <v>39</v>
      </c>
      <c r="C18" s="79" t="s">
        <v>128</v>
      </c>
      <c r="D18" s="80"/>
      <c r="E18" s="81"/>
      <c r="F18" s="81"/>
      <c r="G18" s="81"/>
      <c r="H18" s="222"/>
      <c r="I18" s="81"/>
      <c r="J18" s="81"/>
      <c r="K18" s="69"/>
    </row>
    <row r="19" spans="1:11" s="35" customFormat="1" ht="15.75" customHeight="1">
      <c r="A19" s="76"/>
      <c r="B19" s="71"/>
      <c r="C19" s="72" t="s">
        <v>19</v>
      </c>
      <c r="D19" s="73"/>
      <c r="E19" s="74"/>
      <c r="F19" s="74"/>
      <c r="G19" s="74"/>
      <c r="H19" s="221"/>
      <c r="I19" s="74"/>
      <c r="J19" s="74"/>
      <c r="K19" s="75"/>
    </row>
    <row r="20" spans="1:11" s="35" customFormat="1" ht="135" customHeight="1">
      <c r="A20" s="76"/>
      <c r="B20" s="77" t="s">
        <v>40</v>
      </c>
      <c r="C20" s="72" t="s">
        <v>25</v>
      </c>
      <c r="D20" s="73"/>
      <c r="E20" s="74"/>
      <c r="F20" s="74"/>
      <c r="G20" s="74"/>
      <c r="H20" s="221"/>
      <c r="I20" s="87"/>
      <c r="J20" s="87"/>
      <c r="K20" s="87"/>
    </row>
    <row r="21" spans="1:11" s="35" customFormat="1" ht="15.75" customHeight="1">
      <c r="A21" s="83"/>
      <c r="B21" s="78"/>
      <c r="C21" s="90"/>
      <c r="D21" s="91"/>
      <c r="E21" s="92"/>
      <c r="F21" s="92"/>
      <c r="G21" s="92"/>
      <c r="H21" s="224"/>
      <c r="I21" s="92"/>
      <c r="J21" s="92"/>
      <c r="K21" s="93"/>
    </row>
    <row r="22" spans="1:11" s="35" customFormat="1" ht="16.5">
      <c r="A22" s="83"/>
      <c r="B22" s="94" t="s">
        <v>129</v>
      </c>
      <c r="C22" s="90"/>
      <c r="D22" s="95" t="s">
        <v>7</v>
      </c>
      <c r="E22" s="87">
        <v>19143.32</v>
      </c>
      <c r="F22" s="87"/>
      <c r="G22" s="87"/>
      <c r="H22" s="223"/>
      <c r="I22" s="87">
        <f>H22*1.2</f>
        <v>0</v>
      </c>
      <c r="J22" s="87">
        <f>E22*H22</f>
        <v>0</v>
      </c>
      <c r="K22" s="87">
        <f>E22*I22</f>
        <v>0</v>
      </c>
    </row>
    <row r="23" spans="1:11" s="35" customFormat="1">
      <c r="A23" s="83"/>
      <c r="B23" s="96"/>
      <c r="C23" s="97" t="s">
        <v>9</v>
      </c>
      <c r="D23" s="98"/>
      <c r="E23" s="92"/>
      <c r="F23" s="92"/>
      <c r="G23" s="92"/>
      <c r="H23" s="224"/>
      <c r="I23" s="92"/>
      <c r="J23" s="92"/>
      <c r="K23" s="93"/>
    </row>
    <row r="24" spans="1:11" s="35" customFormat="1" ht="17.25" customHeight="1">
      <c r="A24" s="76">
        <f>A18+1</f>
        <v>103</v>
      </c>
      <c r="B24" s="89" t="s">
        <v>45</v>
      </c>
      <c r="C24" s="72" t="s">
        <v>20</v>
      </c>
      <c r="D24" s="73"/>
      <c r="E24" s="74"/>
      <c r="F24" s="74"/>
      <c r="G24" s="74"/>
      <c r="H24" s="221"/>
      <c r="I24" s="74"/>
      <c r="J24" s="74"/>
      <c r="K24" s="75"/>
    </row>
    <row r="25" spans="1:11" s="35" customFormat="1" ht="20.25" customHeight="1">
      <c r="A25" s="76"/>
      <c r="B25" s="71"/>
      <c r="C25" s="72" t="s">
        <v>21</v>
      </c>
      <c r="D25" s="73"/>
      <c r="E25" s="74"/>
      <c r="F25" s="74"/>
      <c r="G25" s="74"/>
      <c r="H25" s="221"/>
      <c r="I25" s="74"/>
      <c r="J25" s="74"/>
      <c r="K25" s="75"/>
    </row>
    <row r="26" spans="1:11" s="35" customFormat="1" ht="278.25" customHeight="1">
      <c r="A26" s="76"/>
      <c r="B26" s="77" t="s">
        <v>53</v>
      </c>
      <c r="C26" s="72"/>
      <c r="D26" s="73"/>
      <c r="E26" s="74"/>
      <c r="F26" s="74"/>
      <c r="G26" s="74"/>
      <c r="H26" s="221"/>
      <c r="I26" s="87"/>
      <c r="J26" s="87"/>
      <c r="K26" s="87"/>
    </row>
    <row r="27" spans="1:11" s="35" customFormat="1" ht="46.5" customHeight="1">
      <c r="A27" s="83"/>
      <c r="B27" s="99" t="s">
        <v>47</v>
      </c>
      <c r="C27" s="90"/>
      <c r="D27" s="91"/>
      <c r="E27" s="92"/>
      <c r="F27" s="92"/>
      <c r="G27" s="92"/>
      <c r="H27" s="224"/>
      <c r="I27" s="87"/>
      <c r="J27" s="87"/>
      <c r="K27" s="87"/>
    </row>
    <row r="28" spans="1:11" s="35" customFormat="1" ht="17.25" customHeight="1">
      <c r="A28" s="83"/>
      <c r="B28" s="78"/>
      <c r="C28" s="90"/>
      <c r="D28" s="91"/>
      <c r="E28" s="92"/>
      <c r="F28" s="92"/>
      <c r="G28" s="92"/>
      <c r="H28" s="224"/>
      <c r="I28" s="92"/>
      <c r="J28" s="92"/>
      <c r="K28" s="93"/>
    </row>
    <row r="29" spans="1:11" s="35" customFormat="1" ht="66" customHeight="1">
      <c r="A29" s="100" t="s">
        <v>43</v>
      </c>
      <c r="B29" s="94" t="s">
        <v>115</v>
      </c>
      <c r="C29" s="90"/>
      <c r="D29" s="95" t="s">
        <v>6</v>
      </c>
      <c r="E29" s="87">
        <v>1134</v>
      </c>
      <c r="F29" s="92"/>
      <c r="G29" s="92"/>
      <c r="H29" s="223"/>
      <c r="I29" s="87">
        <f>H29*1.2</f>
        <v>0</v>
      </c>
      <c r="J29" s="87">
        <f>E29*H29</f>
        <v>0</v>
      </c>
      <c r="K29" s="87">
        <f>E29*I29</f>
        <v>0</v>
      </c>
    </row>
    <row r="30" spans="1:11" s="35" customFormat="1" ht="66" customHeight="1">
      <c r="A30" s="101" t="s">
        <v>44</v>
      </c>
      <c r="B30" s="102" t="s">
        <v>116</v>
      </c>
      <c r="C30" s="72"/>
      <c r="D30" s="86" t="s">
        <v>6</v>
      </c>
      <c r="E30" s="103">
        <v>6523.4</v>
      </c>
      <c r="F30" s="74"/>
      <c r="G30" s="74"/>
      <c r="H30" s="223"/>
      <c r="I30" s="87">
        <f>H30*1.2</f>
        <v>0</v>
      </c>
      <c r="J30" s="87">
        <f>E30*H30</f>
        <v>0</v>
      </c>
      <c r="K30" s="87">
        <f>E30*I30</f>
        <v>0</v>
      </c>
    </row>
    <row r="31" spans="1:11" s="35" customFormat="1">
      <c r="A31" s="83"/>
      <c r="B31" s="104"/>
      <c r="C31" s="90"/>
      <c r="D31" s="105"/>
      <c r="E31" s="106"/>
      <c r="F31" s="106"/>
      <c r="G31" s="106"/>
      <c r="H31" s="225"/>
      <c r="I31" s="106"/>
      <c r="J31" s="106"/>
      <c r="K31" s="93"/>
    </row>
    <row r="32" spans="1:11" s="35" customFormat="1">
      <c r="A32" s="83"/>
      <c r="B32" s="104"/>
      <c r="C32" s="90"/>
      <c r="D32" s="105"/>
      <c r="E32" s="106"/>
      <c r="F32" s="106"/>
      <c r="G32" s="106"/>
      <c r="H32" s="225"/>
      <c r="I32" s="106"/>
      <c r="J32" s="106"/>
      <c r="K32" s="93"/>
    </row>
    <row r="33" spans="1:11" s="112" customFormat="1" ht="16.5" thickBot="1">
      <c r="A33" s="107">
        <f>A9</f>
        <v>100</v>
      </c>
      <c r="B33" s="108" t="str">
        <f>B9</f>
        <v xml:space="preserve">PRIPREMNI RADOVI </v>
      </c>
      <c r="C33" s="109" t="s">
        <v>10</v>
      </c>
      <c r="D33" s="110"/>
      <c r="E33" s="110"/>
      <c r="F33" s="110"/>
      <c r="G33" s="110"/>
      <c r="H33" s="226"/>
      <c r="I33" s="110"/>
      <c r="J33" s="111">
        <f>SUM(J12:J32)</f>
        <v>0</v>
      </c>
      <c r="K33" s="111">
        <f>SUM(K12:K32)</f>
        <v>0</v>
      </c>
    </row>
    <row r="34" spans="1:11" s="112" customFormat="1" ht="13.5" customHeight="1" thickTop="1">
      <c r="A34" s="113"/>
      <c r="B34" s="114"/>
      <c r="C34" s="115"/>
      <c r="D34" s="31"/>
      <c r="E34" s="116"/>
      <c r="F34" s="116"/>
      <c r="G34" s="116"/>
      <c r="H34" s="227"/>
      <c r="I34" s="116"/>
      <c r="J34" s="116"/>
      <c r="K34" s="117"/>
    </row>
    <row r="35" spans="1:11">
      <c r="H35" s="218"/>
    </row>
    <row r="36" spans="1:11">
      <c r="H36" s="218"/>
    </row>
    <row r="37" spans="1:11">
      <c r="H37" s="218"/>
    </row>
    <row r="38" spans="1:11">
      <c r="H38" s="218"/>
    </row>
  </sheetData>
  <sheetProtection password="CC3D" sheet="1" objects="1" scenarios="1"/>
  <mergeCells count="3">
    <mergeCell ref="B1:H1"/>
    <mergeCell ref="B6:K6"/>
    <mergeCell ref="B5:K5"/>
  </mergeCells>
  <printOptions horizontalCentered="1"/>
  <pageMargins left="0.55118110236220474" right="0.23622047244094491" top="0.59055118110236227" bottom="0.51181102362204722" header="0.47244094488188981" footer="0.55118110236220474"/>
  <pageSetup paperSize="9" scale="79" firstPageNumber="59" orientation="portrait" useFirstPageNumber="1" r:id="rId1"/>
  <headerFooter alignWithMargins="0">
    <oddHeader>&amp;R &amp;P</oddHeader>
  </headerFooter>
  <rowBreaks count="1" manualBreakCount="1">
    <brk id="23"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view="pageBreakPreview" zoomScaleNormal="100" zoomScaleSheetLayoutView="100" workbookViewId="0">
      <selection activeCell="H7" sqref="H7:H61"/>
    </sheetView>
  </sheetViews>
  <sheetFormatPr defaultColWidth="8.85546875" defaultRowHeight="15"/>
  <cols>
    <col min="1" max="1" width="9.42578125" style="118" customWidth="1"/>
    <col min="2" max="2" width="35.85546875" style="114" customWidth="1"/>
    <col min="3" max="3" width="3.85546875" style="115" hidden="1" customWidth="1"/>
    <col min="4" max="4" width="7.7109375" style="55" customWidth="1"/>
    <col min="5" max="5" width="12" style="56" customWidth="1"/>
    <col min="6" max="7" width="8.28515625" style="56" hidden="1" customWidth="1"/>
    <col min="8" max="10" width="14.5703125" style="56" customWidth="1"/>
    <col min="11" max="11" width="17.7109375" style="119" customWidth="1"/>
    <col min="12" max="12" width="22.28515625" style="51" customWidth="1"/>
    <col min="13" max="13" width="30.85546875" style="51" customWidth="1"/>
    <col min="14" max="16384" width="8.85546875" style="51"/>
  </cols>
  <sheetData>
    <row r="1" spans="1:12" s="13" customFormat="1" ht="34.5" customHeight="1" thickBot="1">
      <c r="A1" s="11"/>
      <c r="B1" s="245" t="s">
        <v>28</v>
      </c>
      <c r="C1" s="245"/>
      <c r="D1" s="245"/>
      <c r="E1" s="245"/>
      <c r="F1" s="245"/>
      <c r="G1" s="245"/>
      <c r="H1" s="246"/>
      <c r="I1" s="215"/>
      <c r="J1" s="215"/>
      <c r="K1" s="12" t="s">
        <v>108</v>
      </c>
    </row>
    <row r="2" spans="1:12" s="21" customFormat="1" ht="26.25" thickBot="1">
      <c r="A2" s="14" t="s">
        <v>29</v>
      </c>
      <c r="B2" s="15" t="s">
        <v>4</v>
      </c>
      <c r="C2" s="16" t="s">
        <v>8</v>
      </c>
      <c r="D2" s="17" t="s">
        <v>30</v>
      </c>
      <c r="E2" s="18" t="s">
        <v>31</v>
      </c>
      <c r="F2" s="18" t="s">
        <v>41</v>
      </c>
      <c r="G2" s="18" t="s">
        <v>42</v>
      </c>
      <c r="H2" s="18" t="s">
        <v>135</v>
      </c>
      <c r="I2" s="216" t="s">
        <v>136</v>
      </c>
      <c r="J2" s="216" t="s">
        <v>137</v>
      </c>
      <c r="K2" s="19" t="s">
        <v>138</v>
      </c>
      <c r="L2" s="20"/>
    </row>
    <row r="3" spans="1:12" s="27" customFormat="1" ht="21" customHeight="1">
      <c r="A3" s="22"/>
      <c r="B3" s="23"/>
      <c r="C3" s="24"/>
      <c r="D3" s="25"/>
      <c r="E3" s="25"/>
      <c r="F3" s="25"/>
      <c r="G3" s="25"/>
      <c r="H3" s="25"/>
      <c r="I3" s="25"/>
      <c r="J3" s="25"/>
      <c r="K3" s="26"/>
    </row>
    <row r="4" spans="1:12" s="27" customFormat="1" ht="12.75">
      <c r="A4" s="28"/>
      <c r="B4" s="29"/>
      <c r="C4" s="30"/>
      <c r="D4" s="31"/>
      <c r="E4" s="32"/>
      <c r="F4" s="32"/>
      <c r="G4" s="32"/>
      <c r="H4" s="32"/>
      <c r="I4" s="32"/>
      <c r="J4" s="32"/>
      <c r="K4" s="33"/>
    </row>
    <row r="5" spans="1:12" s="35" customFormat="1" ht="15.75">
      <c r="A5" s="34"/>
      <c r="B5" s="249" t="s">
        <v>5</v>
      </c>
      <c r="C5" s="249"/>
      <c r="D5" s="249"/>
      <c r="E5" s="249"/>
      <c r="F5" s="249"/>
      <c r="G5" s="249"/>
      <c r="H5" s="249"/>
      <c r="I5" s="249"/>
      <c r="J5" s="249"/>
      <c r="K5" s="250"/>
    </row>
    <row r="6" spans="1:12" s="35" customFormat="1">
      <c r="A6" s="34"/>
      <c r="B6" s="247" t="s">
        <v>34</v>
      </c>
      <c r="C6" s="247"/>
      <c r="D6" s="247"/>
      <c r="E6" s="247"/>
      <c r="F6" s="247"/>
      <c r="G6" s="247"/>
      <c r="H6" s="247"/>
      <c r="I6" s="247"/>
      <c r="J6" s="247"/>
      <c r="K6" s="248"/>
    </row>
    <row r="7" spans="1:12" s="27" customFormat="1" ht="12.75">
      <c r="A7" s="28"/>
      <c r="B7" s="36"/>
      <c r="C7" s="37"/>
      <c r="D7" s="31"/>
      <c r="E7" s="38"/>
      <c r="F7" s="38"/>
      <c r="G7" s="38"/>
      <c r="H7" s="228"/>
      <c r="I7" s="38"/>
      <c r="J7" s="38"/>
      <c r="K7" s="33"/>
    </row>
    <row r="8" spans="1:12" s="27" customFormat="1">
      <c r="A8" s="28"/>
      <c r="B8" s="29"/>
      <c r="C8" s="120"/>
      <c r="D8" s="31"/>
      <c r="E8" s="32"/>
      <c r="F8" s="32"/>
      <c r="G8" s="32"/>
      <c r="H8" s="229"/>
      <c r="I8" s="32"/>
      <c r="J8" s="32"/>
      <c r="K8" s="33"/>
    </row>
    <row r="9" spans="1:12" ht="14.25" customHeight="1">
      <c r="A9" s="45">
        <v>200</v>
      </c>
      <c r="B9" s="46" t="s">
        <v>48</v>
      </c>
      <c r="C9" s="47" t="s">
        <v>10</v>
      </c>
      <c r="D9" s="48"/>
      <c r="E9" s="49"/>
      <c r="F9" s="49"/>
      <c r="G9" s="49"/>
      <c r="H9" s="217"/>
      <c r="I9" s="49"/>
      <c r="J9" s="49"/>
      <c r="K9" s="50"/>
    </row>
    <row r="10" spans="1:12" ht="14.25" customHeight="1">
      <c r="A10" s="52"/>
      <c r="B10" s="53"/>
      <c r="C10" s="54"/>
      <c r="H10" s="218"/>
      <c r="K10" s="57"/>
    </row>
    <row r="11" spans="1:12" s="35" customFormat="1" ht="14.25" customHeight="1">
      <c r="A11" s="58"/>
      <c r="B11" s="59"/>
      <c r="C11" s="60"/>
      <c r="D11" s="61"/>
      <c r="E11" s="62"/>
      <c r="F11" s="62"/>
      <c r="G11" s="62"/>
      <c r="H11" s="219"/>
      <c r="I11" s="62"/>
      <c r="J11" s="62"/>
      <c r="K11" s="63"/>
    </row>
    <row r="12" spans="1:12" s="35" customFormat="1" ht="16.5" customHeight="1">
      <c r="A12" s="64">
        <f>A9+1</f>
        <v>201</v>
      </c>
      <c r="B12" s="65" t="s">
        <v>49</v>
      </c>
      <c r="C12" s="66" t="s">
        <v>16</v>
      </c>
      <c r="D12" s="67"/>
      <c r="E12" s="68"/>
      <c r="F12" s="68"/>
      <c r="G12" s="68"/>
      <c r="H12" s="220"/>
      <c r="I12" s="68"/>
      <c r="J12" s="68"/>
      <c r="K12" s="69"/>
    </row>
    <row r="13" spans="1:12" s="35" customFormat="1" ht="14.25" customHeight="1">
      <c r="A13" s="70"/>
      <c r="B13" s="71"/>
      <c r="C13" s="72" t="s">
        <v>17</v>
      </c>
      <c r="D13" s="73"/>
      <c r="E13" s="74"/>
      <c r="F13" s="74"/>
      <c r="G13" s="74"/>
      <c r="H13" s="221"/>
      <c r="I13" s="74"/>
      <c r="J13" s="74"/>
      <c r="K13" s="75"/>
    </row>
    <row r="14" spans="1:12" s="35" customFormat="1" ht="126" customHeight="1">
      <c r="A14" s="76"/>
      <c r="B14" s="121" t="s">
        <v>110</v>
      </c>
      <c r="C14" s="72" t="s">
        <v>18</v>
      </c>
      <c r="D14" s="73"/>
      <c r="E14" s="74"/>
      <c r="F14" s="74"/>
      <c r="G14" s="74"/>
      <c r="H14" s="221"/>
      <c r="I14" s="87"/>
      <c r="J14" s="87"/>
      <c r="K14" s="87"/>
    </row>
    <row r="15" spans="1:12" s="35" customFormat="1" ht="22.5" customHeight="1">
      <c r="A15" s="83"/>
      <c r="B15" s="122"/>
      <c r="C15" s="90"/>
      <c r="D15" s="91"/>
      <c r="E15" s="92"/>
      <c r="F15" s="92"/>
      <c r="G15" s="92"/>
      <c r="H15" s="224"/>
      <c r="I15" s="92"/>
      <c r="J15" s="92"/>
      <c r="K15" s="93"/>
    </row>
    <row r="16" spans="1:12" s="35" customFormat="1" ht="18.75" customHeight="1">
      <c r="A16" s="64"/>
      <c r="B16" s="123" t="s">
        <v>50</v>
      </c>
      <c r="C16" s="79" t="s">
        <v>127</v>
      </c>
      <c r="D16" s="80"/>
      <c r="E16" s="81"/>
      <c r="F16" s="81"/>
      <c r="G16" s="81"/>
      <c r="H16" s="222"/>
      <c r="I16" s="87"/>
      <c r="J16" s="87"/>
      <c r="K16" s="87"/>
      <c r="L16" s="82"/>
    </row>
    <row r="17" spans="1:11" s="35" customFormat="1" ht="50.25" customHeight="1">
      <c r="A17" s="83"/>
      <c r="B17" s="124" t="s">
        <v>117</v>
      </c>
      <c r="C17" s="85" t="s">
        <v>9</v>
      </c>
      <c r="D17" s="86" t="s">
        <v>6</v>
      </c>
      <c r="E17" s="125">
        <v>2273</v>
      </c>
      <c r="F17" s="87"/>
      <c r="G17" s="87"/>
      <c r="H17" s="223"/>
      <c r="I17" s="87">
        <f>H17*1.2</f>
        <v>0</v>
      </c>
      <c r="J17" s="87">
        <f>E17*H17</f>
        <v>0</v>
      </c>
      <c r="K17" s="87">
        <f>E17*I17</f>
        <v>0</v>
      </c>
    </row>
    <row r="18" spans="1:11" s="35" customFormat="1">
      <c r="A18" s="64"/>
      <c r="B18" s="88"/>
      <c r="C18" s="85"/>
      <c r="D18" s="80"/>
      <c r="E18" s="81"/>
      <c r="F18" s="81"/>
      <c r="G18" s="81"/>
      <c r="H18" s="222"/>
      <c r="I18" s="81"/>
      <c r="J18" s="81"/>
      <c r="K18" s="69"/>
    </row>
    <row r="19" spans="1:11" s="35" customFormat="1" ht="20.25" customHeight="1">
      <c r="A19" s="64">
        <f>A12+1</f>
        <v>202</v>
      </c>
      <c r="B19" s="89" t="s">
        <v>51</v>
      </c>
      <c r="C19" s="79" t="s">
        <v>128</v>
      </c>
      <c r="D19" s="80"/>
      <c r="E19" s="81"/>
      <c r="F19" s="81"/>
      <c r="G19" s="81"/>
      <c r="H19" s="222"/>
      <c r="I19" s="81"/>
      <c r="J19" s="81"/>
      <c r="K19" s="69"/>
    </row>
    <row r="20" spans="1:11" s="35" customFormat="1" ht="15.75" customHeight="1">
      <c r="A20" s="76"/>
      <c r="B20" s="71"/>
      <c r="C20" s="72" t="s">
        <v>19</v>
      </c>
      <c r="D20" s="73"/>
      <c r="E20" s="74"/>
      <c r="F20" s="74"/>
      <c r="G20" s="74"/>
      <c r="H20" s="221"/>
      <c r="I20" s="74"/>
      <c r="J20" s="74"/>
      <c r="K20" s="75"/>
    </row>
    <row r="21" spans="1:11" s="35" customFormat="1" ht="138.75" customHeight="1">
      <c r="A21" s="76"/>
      <c r="B21" s="121" t="s">
        <v>52</v>
      </c>
      <c r="C21" s="72" t="s">
        <v>25</v>
      </c>
      <c r="D21" s="73"/>
      <c r="E21" s="74"/>
      <c r="F21" s="74"/>
      <c r="G21" s="74"/>
      <c r="H21" s="221"/>
      <c r="I21" s="87"/>
      <c r="J21" s="87"/>
      <c r="K21" s="87"/>
    </row>
    <row r="22" spans="1:11" s="35" customFormat="1" ht="20.25" customHeight="1">
      <c r="A22" s="83"/>
      <c r="B22" s="126"/>
      <c r="C22" s="90"/>
      <c r="D22" s="91"/>
      <c r="E22" s="92"/>
      <c r="F22" s="92"/>
      <c r="G22" s="92"/>
      <c r="H22" s="224"/>
      <c r="I22" s="92"/>
      <c r="J22" s="92"/>
      <c r="K22" s="93"/>
    </row>
    <row r="23" spans="1:11" s="35" customFormat="1" ht="15.75" customHeight="1">
      <c r="A23" s="83"/>
      <c r="B23" s="123" t="s">
        <v>129</v>
      </c>
      <c r="C23" s="90"/>
      <c r="D23" s="91"/>
      <c r="E23" s="92"/>
      <c r="F23" s="92"/>
      <c r="G23" s="92"/>
      <c r="H23" s="224"/>
      <c r="I23" s="87"/>
      <c r="J23" s="87"/>
      <c r="K23" s="87"/>
    </row>
    <row r="24" spans="1:11" s="35" customFormat="1" ht="32.25" customHeight="1">
      <c r="A24" s="83"/>
      <c r="B24" s="124" t="s">
        <v>112</v>
      </c>
      <c r="C24" s="90"/>
      <c r="D24" s="91"/>
      <c r="E24" s="92"/>
      <c r="F24" s="92"/>
      <c r="G24" s="92"/>
      <c r="H24" s="224"/>
      <c r="I24" s="87"/>
      <c r="J24" s="87"/>
      <c r="K24" s="87"/>
    </row>
    <row r="25" spans="1:11" s="35" customFormat="1" ht="31.5">
      <c r="A25" s="83"/>
      <c r="B25" s="124" t="s">
        <v>118</v>
      </c>
      <c r="C25" s="90"/>
      <c r="D25" s="98"/>
      <c r="E25" s="98"/>
      <c r="F25" s="87"/>
      <c r="G25" s="87"/>
      <c r="H25" s="230"/>
      <c r="I25" s="87"/>
      <c r="J25" s="87"/>
      <c r="K25" s="87"/>
    </row>
    <row r="26" spans="1:11" s="35" customFormat="1" ht="31.5">
      <c r="A26" s="83"/>
      <c r="B26" s="124" t="s">
        <v>119</v>
      </c>
      <c r="C26" s="90"/>
      <c r="D26" s="95" t="s">
        <v>7</v>
      </c>
      <c r="E26" s="125">
        <v>5133.8</v>
      </c>
      <c r="F26" s="87"/>
      <c r="G26" s="87"/>
      <c r="H26" s="223"/>
      <c r="I26" s="87">
        <f>H26*1.2</f>
        <v>0</v>
      </c>
      <c r="J26" s="87">
        <f>E26*H26</f>
        <v>0</v>
      </c>
      <c r="K26" s="87">
        <f>E26*I26</f>
        <v>0</v>
      </c>
    </row>
    <row r="27" spans="1:11" s="35" customFormat="1">
      <c r="A27" s="83"/>
      <c r="B27" s="96"/>
      <c r="C27" s="97" t="s">
        <v>9</v>
      </c>
      <c r="D27" s="98"/>
      <c r="E27" s="92"/>
      <c r="F27" s="92"/>
      <c r="G27" s="92"/>
      <c r="H27" s="224"/>
      <c r="I27" s="92"/>
      <c r="J27" s="92"/>
      <c r="K27" s="93"/>
    </row>
    <row r="28" spans="1:11" s="35" customFormat="1" ht="49.5" customHeight="1">
      <c r="A28" s="76">
        <f>A19+1</f>
        <v>203</v>
      </c>
      <c r="B28" s="89" t="s">
        <v>56</v>
      </c>
      <c r="C28" s="72" t="s">
        <v>20</v>
      </c>
      <c r="D28" s="73"/>
      <c r="E28" s="74"/>
      <c r="F28" s="74"/>
      <c r="G28" s="74"/>
      <c r="H28" s="221"/>
      <c r="I28" s="74"/>
      <c r="J28" s="74"/>
      <c r="K28" s="75"/>
    </row>
    <row r="29" spans="1:11" s="35" customFormat="1" ht="20.25" customHeight="1">
      <c r="A29" s="76"/>
      <c r="B29" s="71"/>
      <c r="C29" s="72" t="s">
        <v>21</v>
      </c>
      <c r="D29" s="73"/>
      <c r="E29" s="74"/>
      <c r="F29" s="74"/>
      <c r="G29" s="74"/>
      <c r="H29" s="221"/>
      <c r="I29" s="74"/>
      <c r="J29" s="74"/>
      <c r="K29" s="75"/>
    </row>
    <row r="30" spans="1:11" s="35" customFormat="1" ht="183.75" customHeight="1">
      <c r="A30" s="76"/>
      <c r="B30" s="121" t="s">
        <v>126</v>
      </c>
      <c r="C30" s="72"/>
      <c r="D30" s="73"/>
      <c r="E30" s="74"/>
      <c r="F30" s="74"/>
      <c r="G30" s="74"/>
      <c r="H30" s="221"/>
      <c r="I30" s="87"/>
      <c r="J30" s="87"/>
      <c r="K30" s="87"/>
    </row>
    <row r="31" spans="1:11" s="35" customFormat="1" ht="18.75" customHeight="1">
      <c r="A31" s="83"/>
      <c r="B31" s="99"/>
      <c r="C31" s="90"/>
      <c r="D31" s="91"/>
      <c r="E31" s="92"/>
      <c r="F31" s="92"/>
      <c r="G31" s="92"/>
      <c r="H31" s="224"/>
      <c r="I31" s="92"/>
      <c r="J31" s="92"/>
      <c r="K31" s="93"/>
    </row>
    <row r="32" spans="1:11" s="35" customFormat="1" ht="17.25" customHeight="1">
      <c r="A32" s="83"/>
      <c r="B32" s="123" t="s">
        <v>54</v>
      </c>
      <c r="C32" s="90"/>
      <c r="D32" s="91"/>
      <c r="E32" s="92"/>
      <c r="F32" s="92"/>
      <c r="G32" s="92"/>
      <c r="H32" s="224"/>
      <c r="I32" s="87"/>
      <c r="J32" s="87"/>
      <c r="K32" s="87"/>
    </row>
    <row r="33" spans="1:11" s="35" customFormat="1" ht="44.25" customHeight="1">
      <c r="A33" s="64"/>
      <c r="B33" s="124" t="s">
        <v>111</v>
      </c>
      <c r="C33" s="72"/>
      <c r="D33" s="80"/>
      <c r="E33" s="81"/>
      <c r="F33" s="74"/>
      <c r="G33" s="74"/>
      <c r="H33" s="222"/>
      <c r="I33" s="87"/>
      <c r="J33" s="87"/>
      <c r="K33" s="87"/>
    </row>
    <row r="34" spans="1:11" s="35" customFormat="1" ht="51" customHeight="1">
      <c r="A34" s="101"/>
      <c r="B34" s="124" t="s">
        <v>120</v>
      </c>
      <c r="C34" s="72"/>
      <c r="D34" s="127"/>
      <c r="E34" s="125"/>
      <c r="F34" s="92"/>
      <c r="G34" s="92"/>
      <c r="H34" s="230"/>
      <c r="I34" s="87"/>
      <c r="J34" s="87"/>
      <c r="K34" s="87"/>
    </row>
    <row r="35" spans="1:11" s="35" customFormat="1" ht="34.5" customHeight="1">
      <c r="A35" s="101"/>
      <c r="B35" s="124" t="s">
        <v>121</v>
      </c>
      <c r="C35" s="72"/>
      <c r="D35" s="128" t="s">
        <v>6</v>
      </c>
      <c r="E35" s="125">
        <v>2839.5</v>
      </c>
      <c r="F35" s="74"/>
      <c r="G35" s="74"/>
      <c r="H35" s="231"/>
      <c r="I35" s="87">
        <f>H35*1.2</f>
        <v>0</v>
      </c>
      <c r="J35" s="87">
        <f>E35*H35</f>
        <v>0</v>
      </c>
      <c r="K35" s="87">
        <f>E35*I35</f>
        <v>0</v>
      </c>
    </row>
    <row r="36" spans="1:11" s="35" customFormat="1">
      <c r="A36" s="83"/>
      <c r="B36" s="104"/>
      <c r="C36" s="90"/>
      <c r="D36" s="105"/>
      <c r="E36" s="106"/>
      <c r="F36" s="106"/>
      <c r="G36" s="106"/>
      <c r="H36" s="225"/>
      <c r="I36" s="106"/>
      <c r="J36" s="106"/>
      <c r="K36" s="93"/>
    </row>
    <row r="37" spans="1:11" s="35" customFormat="1" ht="28.5">
      <c r="A37" s="76">
        <f>A28+1</f>
        <v>204</v>
      </c>
      <c r="B37" s="89" t="s">
        <v>55</v>
      </c>
      <c r="C37" s="79"/>
      <c r="D37" s="67"/>
      <c r="E37" s="130"/>
      <c r="F37" s="130"/>
      <c r="G37" s="130"/>
      <c r="H37" s="232"/>
      <c r="I37" s="130"/>
      <c r="J37" s="130"/>
      <c r="K37" s="69"/>
    </row>
    <row r="38" spans="1:11" s="35" customFormat="1">
      <c r="A38" s="76"/>
      <c r="B38" s="131"/>
      <c r="C38" s="72"/>
      <c r="D38" s="132"/>
      <c r="E38" s="133"/>
      <c r="F38" s="133"/>
      <c r="G38" s="133"/>
      <c r="H38" s="233"/>
      <c r="I38" s="133"/>
      <c r="J38" s="133"/>
      <c r="K38" s="75"/>
    </row>
    <row r="39" spans="1:11" s="35" customFormat="1" ht="173.25" customHeight="1">
      <c r="A39" s="134"/>
      <c r="B39" s="135" t="s">
        <v>57</v>
      </c>
      <c r="C39" s="136"/>
      <c r="D39" s="137"/>
      <c r="E39" s="138"/>
      <c r="F39" s="138"/>
      <c r="G39" s="138"/>
      <c r="H39" s="234"/>
      <c r="I39" s="87"/>
      <c r="J39" s="87"/>
      <c r="K39" s="87"/>
    </row>
    <row r="40" spans="1:11" s="35" customFormat="1">
      <c r="A40" s="83"/>
      <c r="B40" s="104"/>
      <c r="C40" s="90"/>
      <c r="D40" s="105"/>
      <c r="E40" s="106"/>
      <c r="F40" s="106"/>
      <c r="G40" s="106"/>
      <c r="H40" s="225"/>
      <c r="I40" s="106"/>
      <c r="J40" s="106"/>
      <c r="K40" s="93"/>
    </row>
    <row r="41" spans="1:11" s="35" customFormat="1" ht="18.75" customHeight="1">
      <c r="A41" s="83"/>
      <c r="B41" s="123" t="s">
        <v>54</v>
      </c>
      <c r="C41" s="90"/>
      <c r="D41" s="105"/>
      <c r="E41" s="106"/>
      <c r="F41" s="106"/>
      <c r="G41" s="106"/>
      <c r="H41" s="225"/>
      <c r="I41" s="87"/>
      <c r="J41" s="87"/>
      <c r="K41" s="87"/>
    </row>
    <row r="42" spans="1:11" s="35" customFormat="1" ht="50.25" customHeight="1">
      <c r="A42" s="83"/>
      <c r="B42" s="124" t="s">
        <v>107</v>
      </c>
      <c r="C42" s="90"/>
      <c r="D42" s="105"/>
      <c r="E42" s="106"/>
      <c r="F42" s="106"/>
      <c r="G42" s="106"/>
      <c r="H42" s="225"/>
      <c r="I42" s="87"/>
      <c r="J42" s="87"/>
      <c r="K42" s="87"/>
    </row>
    <row r="43" spans="1:11" s="35" customFormat="1" ht="31.5">
      <c r="A43" s="83"/>
      <c r="B43" s="124" t="s">
        <v>123</v>
      </c>
      <c r="C43" s="90"/>
      <c r="E43" s="106"/>
      <c r="F43" s="106"/>
      <c r="G43" s="106"/>
      <c r="H43" s="235"/>
      <c r="I43" s="87"/>
      <c r="J43" s="87"/>
      <c r="K43" s="87"/>
    </row>
    <row r="44" spans="1:11" s="35" customFormat="1" ht="31.5">
      <c r="A44" s="83"/>
      <c r="B44" s="124" t="s">
        <v>122</v>
      </c>
      <c r="C44" s="90"/>
      <c r="D44" s="86" t="s">
        <v>6</v>
      </c>
      <c r="E44" s="139">
        <v>1731.9</v>
      </c>
      <c r="F44" s="106"/>
      <c r="G44" s="106"/>
      <c r="H44" s="223"/>
      <c r="I44" s="87">
        <f>H44*1.2</f>
        <v>0</v>
      </c>
      <c r="J44" s="87">
        <f>E44*H44</f>
        <v>0</v>
      </c>
      <c r="K44" s="87">
        <f>E44*I44</f>
        <v>0</v>
      </c>
    </row>
    <row r="45" spans="1:11" s="35" customFormat="1">
      <c r="A45" s="83"/>
      <c r="B45" s="104"/>
      <c r="C45" s="90"/>
      <c r="D45" s="105"/>
      <c r="E45" s="106"/>
      <c r="F45" s="106"/>
      <c r="G45" s="106"/>
      <c r="H45" s="225"/>
      <c r="I45" s="106"/>
      <c r="J45" s="106"/>
      <c r="K45" s="93"/>
    </row>
    <row r="46" spans="1:11" s="35" customFormat="1">
      <c r="A46" s="76">
        <f>A37+1</f>
        <v>205</v>
      </c>
      <c r="B46" s="89" t="s">
        <v>58</v>
      </c>
      <c r="C46" s="79"/>
      <c r="D46" s="67"/>
      <c r="E46" s="130"/>
      <c r="F46" s="130"/>
      <c r="G46" s="130"/>
      <c r="H46" s="232"/>
      <c r="I46" s="130"/>
      <c r="J46" s="130"/>
      <c r="K46" s="69"/>
    </row>
    <row r="47" spans="1:11" s="35" customFormat="1">
      <c r="A47" s="76"/>
      <c r="B47" s="131"/>
      <c r="C47" s="72"/>
      <c r="D47" s="132"/>
      <c r="E47" s="133"/>
      <c r="F47" s="133"/>
      <c r="G47" s="133"/>
      <c r="H47" s="233"/>
      <c r="I47" s="133"/>
      <c r="J47" s="133"/>
      <c r="K47" s="75"/>
    </row>
    <row r="48" spans="1:11" s="35" customFormat="1" ht="96" customHeight="1">
      <c r="A48" s="134"/>
      <c r="B48" s="121" t="s">
        <v>59</v>
      </c>
      <c r="C48" s="136"/>
      <c r="D48" s="137"/>
      <c r="E48" s="138"/>
      <c r="F48" s="138"/>
      <c r="G48" s="138"/>
      <c r="H48" s="234"/>
      <c r="I48" s="87"/>
      <c r="J48" s="87"/>
      <c r="K48" s="87"/>
    </row>
    <row r="49" spans="1:11" s="35" customFormat="1">
      <c r="A49" s="83"/>
      <c r="B49" s="104"/>
      <c r="C49" s="90"/>
      <c r="D49" s="105"/>
      <c r="E49" s="106"/>
      <c r="F49" s="106"/>
      <c r="G49" s="106"/>
      <c r="H49" s="225"/>
      <c r="I49" s="106"/>
      <c r="J49" s="106"/>
      <c r="K49" s="93"/>
    </row>
    <row r="50" spans="1:11" s="35" customFormat="1" ht="16.5">
      <c r="A50" s="83"/>
      <c r="B50" s="123" t="s">
        <v>129</v>
      </c>
      <c r="C50" s="90"/>
      <c r="D50" s="105"/>
      <c r="E50" s="106"/>
      <c r="F50" s="106"/>
      <c r="G50" s="106"/>
      <c r="H50" s="225"/>
      <c r="I50" s="87"/>
      <c r="J50" s="87"/>
      <c r="K50" s="87"/>
    </row>
    <row r="51" spans="1:11" s="35" customFormat="1" ht="15.75">
      <c r="A51" s="83"/>
      <c r="B51" s="123"/>
      <c r="C51" s="90"/>
      <c r="D51" s="105"/>
      <c r="E51" s="106"/>
      <c r="F51" s="106"/>
      <c r="G51" s="106"/>
      <c r="H51" s="225"/>
      <c r="I51" s="106"/>
      <c r="J51" s="106"/>
      <c r="K51" s="93"/>
    </row>
    <row r="52" spans="1:11" s="35" customFormat="1" ht="15.75">
      <c r="A52" s="83"/>
      <c r="B52" s="123"/>
      <c r="C52" s="90"/>
      <c r="D52" s="105"/>
      <c r="E52" s="106"/>
      <c r="F52" s="106"/>
      <c r="G52" s="106"/>
      <c r="H52" s="225"/>
      <c r="I52" s="106"/>
      <c r="J52" s="106"/>
      <c r="K52" s="93"/>
    </row>
    <row r="53" spans="1:11" s="35" customFormat="1" ht="31.5">
      <c r="A53" s="83"/>
      <c r="B53" s="124" t="s">
        <v>113</v>
      </c>
      <c r="C53" s="90"/>
      <c r="D53" s="105"/>
      <c r="E53" s="106"/>
      <c r="F53" s="106"/>
      <c r="G53" s="106"/>
      <c r="H53" s="225"/>
      <c r="I53" s="87"/>
      <c r="J53" s="87"/>
      <c r="K53" s="87"/>
    </row>
    <row r="54" spans="1:11" s="35" customFormat="1" ht="31.5">
      <c r="A54" s="83"/>
      <c r="B54" s="124" t="s">
        <v>124</v>
      </c>
      <c r="C54" s="90"/>
      <c r="E54" s="106"/>
      <c r="F54" s="106"/>
      <c r="G54" s="106"/>
      <c r="H54" s="235"/>
      <c r="I54" s="87"/>
      <c r="J54" s="87"/>
      <c r="K54" s="87"/>
    </row>
    <row r="55" spans="1:11" s="35" customFormat="1" ht="15.75">
      <c r="A55" s="83"/>
      <c r="B55" s="104" t="s">
        <v>125</v>
      </c>
      <c r="C55" s="90"/>
      <c r="D55" s="95" t="s">
        <v>7</v>
      </c>
      <c r="E55" s="139">
        <v>12942.5</v>
      </c>
      <c r="F55" s="106"/>
      <c r="G55" s="106"/>
      <c r="H55" s="223"/>
      <c r="I55" s="87">
        <f>H55*1.2</f>
        <v>0</v>
      </c>
      <c r="J55" s="87">
        <f>E55*H55</f>
        <v>0</v>
      </c>
      <c r="K55" s="87">
        <f>E55*I55</f>
        <v>0</v>
      </c>
    </row>
    <row r="56" spans="1:11" s="35" customFormat="1" ht="15.75">
      <c r="A56" s="83"/>
      <c r="B56" s="104"/>
      <c r="C56" s="90"/>
      <c r="D56" s="95"/>
      <c r="E56" s="139"/>
      <c r="F56" s="106"/>
      <c r="G56" s="106"/>
      <c r="H56" s="223"/>
      <c r="I56" s="87"/>
      <c r="J56" s="87"/>
      <c r="K56" s="87"/>
    </row>
    <row r="57" spans="1:11" s="35" customFormat="1">
      <c r="A57" s="83"/>
      <c r="B57" s="104"/>
      <c r="C57" s="90"/>
      <c r="D57" s="105"/>
      <c r="E57" s="106"/>
      <c r="F57" s="106"/>
      <c r="G57" s="106"/>
      <c r="H57" s="225"/>
      <c r="I57" s="106"/>
      <c r="J57" s="106"/>
      <c r="K57" s="93"/>
    </row>
    <row r="58" spans="1:11" s="112" customFormat="1" ht="16.5" thickBot="1">
      <c r="A58" s="107">
        <f>A9</f>
        <v>200</v>
      </c>
      <c r="B58" s="108" t="str">
        <f>B9</f>
        <v xml:space="preserve">ZEMLJANI RADOVI </v>
      </c>
      <c r="C58" s="109" t="s">
        <v>10</v>
      </c>
      <c r="D58" s="110"/>
      <c r="E58" s="110"/>
      <c r="F58" s="110"/>
      <c r="G58" s="110"/>
      <c r="H58" s="226"/>
      <c r="I58" s="110"/>
      <c r="J58" s="111">
        <f>SUM(J12:J57)</f>
        <v>0</v>
      </c>
      <c r="K58" s="111">
        <f>SUM(K12:K57)</f>
        <v>0</v>
      </c>
    </row>
    <row r="59" spans="1:11" s="112" customFormat="1" ht="13.5" customHeight="1" thickTop="1">
      <c r="A59" s="113"/>
      <c r="B59" s="114"/>
      <c r="C59" s="115"/>
      <c r="D59" s="31"/>
      <c r="E59" s="116"/>
      <c r="F59" s="116"/>
      <c r="G59" s="116"/>
      <c r="H59" s="227"/>
      <c r="I59" s="116"/>
      <c r="J59" s="116"/>
      <c r="K59" s="117"/>
    </row>
    <row r="60" spans="1:11">
      <c r="H60" s="218"/>
    </row>
    <row r="61" spans="1:11" ht="94.5">
      <c r="B61" s="121" t="s">
        <v>130</v>
      </c>
      <c r="H61" s="218"/>
    </row>
  </sheetData>
  <sheetProtection password="CC3D" sheet="1" objects="1" scenarios="1"/>
  <mergeCells count="3">
    <mergeCell ref="B1:H1"/>
    <mergeCell ref="B5:K5"/>
    <mergeCell ref="B6:K6"/>
  </mergeCells>
  <pageMargins left="0.70866141732283472" right="0.70866141732283472" top="0.74803149606299213" bottom="0.74803149606299213" header="0.31496062992125984" footer="0.31496062992125984"/>
  <pageSetup paperSize="9" scale="70" firstPageNumber="61" orientation="portrait" useFirstPageNumber="1" r:id="rId1"/>
  <headerFooter>
    <oddHeader>&amp;R&amp;P</oddHeader>
  </headerFooter>
  <rowBreaks count="2" manualBreakCount="2">
    <brk id="27" max="8" man="1"/>
    <brk id="45"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view="pageBreakPreview" zoomScaleNormal="100" zoomScaleSheetLayoutView="100" workbookViewId="0">
      <selection activeCell="H9" sqref="H9:H91"/>
    </sheetView>
  </sheetViews>
  <sheetFormatPr defaultColWidth="8.85546875" defaultRowHeight="15"/>
  <cols>
    <col min="1" max="1" width="9.42578125" style="118" customWidth="1"/>
    <col min="2" max="2" width="34" style="114" customWidth="1"/>
    <col min="3" max="3" width="3.85546875" style="115" hidden="1" customWidth="1"/>
    <col min="4" max="4" width="8" style="55" customWidth="1"/>
    <col min="5" max="5" width="13.140625" style="56" customWidth="1"/>
    <col min="6" max="7" width="8.28515625" style="56" hidden="1" customWidth="1"/>
    <col min="8" max="8" width="14" style="56" customWidth="1"/>
    <col min="9" max="9" width="14.140625" style="56" customWidth="1"/>
    <col min="10" max="10" width="11.85546875" style="56" customWidth="1"/>
    <col min="11" max="11" width="17.7109375" style="119" customWidth="1"/>
    <col min="12" max="12" width="22.28515625" style="51" customWidth="1"/>
    <col min="13" max="13" width="30.85546875" style="51" customWidth="1"/>
    <col min="14" max="16384" width="8.85546875" style="51"/>
  </cols>
  <sheetData>
    <row r="1" spans="1:12" s="13" customFormat="1" ht="45.75" customHeight="1" thickBot="1">
      <c r="A1" s="11"/>
      <c r="B1" s="245" t="s">
        <v>28</v>
      </c>
      <c r="C1" s="245"/>
      <c r="D1" s="245"/>
      <c r="E1" s="245"/>
      <c r="F1" s="245"/>
      <c r="G1" s="245"/>
      <c r="H1" s="246"/>
      <c r="I1" s="215"/>
      <c r="J1" s="215"/>
      <c r="K1" s="12" t="s">
        <v>108</v>
      </c>
    </row>
    <row r="2" spans="1:12" s="21" customFormat="1" ht="39" thickBot="1">
      <c r="A2" s="14" t="s">
        <v>29</v>
      </c>
      <c r="B2" s="15" t="s">
        <v>4</v>
      </c>
      <c r="C2" s="16" t="s">
        <v>8</v>
      </c>
      <c r="D2" s="17" t="s">
        <v>30</v>
      </c>
      <c r="E2" s="18" t="s">
        <v>31</v>
      </c>
      <c r="F2" s="18" t="s">
        <v>41</v>
      </c>
      <c r="G2" s="18" t="s">
        <v>42</v>
      </c>
      <c r="H2" s="18" t="s">
        <v>139</v>
      </c>
      <c r="I2" s="216" t="s">
        <v>136</v>
      </c>
      <c r="J2" s="216" t="s">
        <v>137</v>
      </c>
      <c r="K2" s="19" t="s">
        <v>138</v>
      </c>
      <c r="L2" s="20"/>
    </row>
    <row r="3" spans="1:12" s="27" customFormat="1" ht="21" customHeight="1">
      <c r="A3" s="22"/>
      <c r="B3" s="23"/>
      <c r="C3" s="24"/>
      <c r="D3" s="25"/>
      <c r="E3" s="25"/>
      <c r="F3" s="25"/>
      <c r="G3" s="25"/>
      <c r="H3" s="25"/>
      <c r="I3" s="25"/>
      <c r="J3" s="25"/>
      <c r="K3" s="26"/>
    </row>
    <row r="4" spans="1:12" s="27" customFormat="1" ht="12.75">
      <c r="A4" s="28"/>
      <c r="B4" s="29"/>
      <c r="C4" s="30"/>
      <c r="D4" s="31"/>
      <c r="E4" s="32"/>
      <c r="F4" s="32"/>
      <c r="G4" s="32"/>
      <c r="H4" s="32"/>
      <c r="I4" s="32"/>
      <c r="J4" s="32"/>
      <c r="K4" s="33"/>
    </row>
    <row r="5" spans="1:12" s="35" customFormat="1" ht="15.75">
      <c r="A5" s="34"/>
      <c r="B5" s="249" t="s">
        <v>5</v>
      </c>
      <c r="C5" s="249"/>
      <c r="D5" s="249"/>
      <c r="E5" s="249"/>
      <c r="F5" s="249"/>
      <c r="G5" s="249"/>
      <c r="H5" s="249"/>
      <c r="I5" s="249"/>
      <c r="J5" s="249"/>
      <c r="K5" s="250"/>
    </row>
    <row r="6" spans="1:12" s="35" customFormat="1">
      <c r="A6" s="34"/>
      <c r="B6" s="247" t="s">
        <v>34</v>
      </c>
      <c r="C6" s="247"/>
      <c r="D6" s="247"/>
      <c r="E6" s="247"/>
      <c r="F6" s="247"/>
      <c r="G6" s="247"/>
      <c r="H6" s="247"/>
      <c r="I6" s="247"/>
      <c r="J6" s="247"/>
      <c r="K6" s="248"/>
    </row>
    <row r="7" spans="1:12" s="27" customFormat="1" ht="12.75">
      <c r="A7" s="28"/>
      <c r="B7" s="36"/>
      <c r="C7" s="37"/>
      <c r="D7" s="31"/>
      <c r="E7" s="38"/>
      <c r="F7" s="38"/>
      <c r="G7" s="38"/>
      <c r="H7" s="38"/>
      <c r="I7" s="38"/>
      <c r="J7" s="38"/>
      <c r="K7" s="33"/>
    </row>
    <row r="8" spans="1:12" s="27" customFormat="1">
      <c r="A8" s="39"/>
      <c r="B8" s="40"/>
      <c r="C8" s="41"/>
      <c r="D8" s="42"/>
      <c r="E8" s="43"/>
      <c r="F8" s="43"/>
      <c r="G8" s="43"/>
      <c r="H8" s="43"/>
      <c r="I8" s="43"/>
      <c r="J8" s="43"/>
      <c r="K8" s="44"/>
    </row>
    <row r="9" spans="1:12" ht="14.25" customHeight="1">
      <c r="A9" s="45">
        <v>300</v>
      </c>
      <c r="B9" s="46" t="s">
        <v>60</v>
      </c>
      <c r="C9" s="47" t="s">
        <v>10</v>
      </c>
      <c r="D9" s="48"/>
      <c r="E9" s="49"/>
      <c r="F9" s="49"/>
      <c r="G9" s="49"/>
      <c r="H9" s="217"/>
      <c r="I9" s="49"/>
      <c r="J9" s="49"/>
      <c r="K9" s="50"/>
    </row>
    <row r="10" spans="1:12" ht="14.25" customHeight="1">
      <c r="A10" s="52"/>
      <c r="B10" s="53"/>
      <c r="C10" s="54"/>
      <c r="H10" s="218"/>
      <c r="K10" s="57"/>
    </row>
    <row r="11" spans="1:12" s="35" customFormat="1" ht="14.25" customHeight="1">
      <c r="A11" s="58"/>
      <c r="B11" s="59"/>
      <c r="C11" s="60"/>
      <c r="D11" s="61"/>
      <c r="E11" s="62"/>
      <c r="F11" s="62"/>
      <c r="G11" s="62"/>
      <c r="H11" s="219"/>
      <c r="I11" s="62"/>
      <c r="J11" s="62"/>
      <c r="K11" s="63"/>
    </row>
    <row r="12" spans="1:12" s="35" customFormat="1" ht="36" customHeight="1">
      <c r="A12" s="64">
        <f>A9+1</f>
        <v>301</v>
      </c>
      <c r="B12" s="140" t="s">
        <v>61</v>
      </c>
      <c r="C12" s="66" t="s">
        <v>16</v>
      </c>
      <c r="D12" s="67"/>
      <c r="E12" s="68"/>
      <c r="F12" s="68"/>
      <c r="G12" s="68"/>
      <c r="H12" s="220"/>
      <c r="I12" s="68"/>
      <c r="J12" s="68"/>
      <c r="K12" s="69"/>
    </row>
    <row r="13" spans="1:12" s="35" customFormat="1" ht="14.25" customHeight="1">
      <c r="A13" s="70"/>
      <c r="B13" s="71"/>
      <c r="C13" s="72" t="s">
        <v>17</v>
      </c>
      <c r="D13" s="73"/>
      <c r="E13" s="74"/>
      <c r="F13" s="74"/>
      <c r="G13" s="74"/>
      <c r="H13" s="221"/>
      <c r="I13" s="74"/>
      <c r="J13" s="74"/>
      <c r="K13" s="75"/>
    </row>
    <row r="14" spans="1:12" s="35" customFormat="1" ht="129" customHeight="1">
      <c r="A14" s="76"/>
      <c r="B14" s="121" t="s">
        <v>114</v>
      </c>
      <c r="C14" s="72" t="s">
        <v>18</v>
      </c>
      <c r="D14" s="73"/>
      <c r="E14" s="74"/>
      <c r="F14" s="74"/>
      <c r="G14" s="74"/>
      <c r="H14" s="221"/>
      <c r="I14" s="87"/>
      <c r="J14" s="87"/>
      <c r="K14" s="87"/>
    </row>
    <row r="15" spans="1:12" s="35" customFormat="1" ht="12.75" customHeight="1">
      <c r="A15" s="64"/>
      <c r="B15" s="78"/>
      <c r="C15" s="79" t="s">
        <v>127</v>
      </c>
      <c r="D15" s="80"/>
      <c r="E15" s="81"/>
      <c r="F15" s="81"/>
      <c r="G15" s="81"/>
      <c r="H15" s="222"/>
      <c r="I15" s="81"/>
      <c r="J15" s="81"/>
      <c r="K15" s="69"/>
      <c r="L15" s="82"/>
    </row>
    <row r="16" spans="1:12" s="35" customFormat="1" ht="18" customHeight="1">
      <c r="A16" s="83"/>
      <c r="B16" s="123" t="s">
        <v>62</v>
      </c>
      <c r="C16" s="85" t="s">
        <v>9</v>
      </c>
      <c r="D16" s="86" t="s">
        <v>6</v>
      </c>
      <c r="E16" s="87">
        <v>2335</v>
      </c>
      <c r="F16" s="87"/>
      <c r="G16" s="87"/>
      <c r="H16" s="223"/>
      <c r="I16" s="87">
        <f>H16*1.2</f>
        <v>0</v>
      </c>
      <c r="J16" s="87">
        <f>E16*H16</f>
        <v>0</v>
      </c>
      <c r="K16" s="87">
        <f>E16*I16</f>
        <v>0</v>
      </c>
    </row>
    <row r="17" spans="1:11" s="35" customFormat="1">
      <c r="A17" s="64"/>
      <c r="B17" s="88"/>
      <c r="C17" s="85"/>
      <c r="D17" s="80"/>
      <c r="E17" s="81"/>
      <c r="F17" s="81"/>
      <c r="G17" s="81"/>
      <c r="H17" s="222"/>
      <c r="I17" s="81"/>
      <c r="J17" s="81"/>
      <c r="K17" s="69"/>
    </row>
    <row r="18" spans="1:11" s="35" customFormat="1" ht="30" customHeight="1">
      <c r="A18" s="64">
        <f>A12+1</f>
        <v>302</v>
      </c>
      <c r="B18" s="140" t="s">
        <v>63</v>
      </c>
      <c r="C18" s="79" t="s">
        <v>128</v>
      </c>
      <c r="D18" s="80"/>
      <c r="E18" s="81"/>
      <c r="F18" s="81"/>
      <c r="G18" s="81"/>
      <c r="H18" s="222"/>
      <c r="I18" s="81"/>
      <c r="J18" s="81"/>
      <c r="K18" s="69"/>
    </row>
    <row r="19" spans="1:11" s="35" customFormat="1" ht="15.75" customHeight="1">
      <c r="A19" s="76"/>
      <c r="B19" s="71"/>
      <c r="C19" s="72" t="s">
        <v>19</v>
      </c>
      <c r="D19" s="73"/>
      <c r="E19" s="74"/>
      <c r="F19" s="74"/>
      <c r="G19" s="74"/>
      <c r="H19" s="221"/>
      <c r="I19" s="74"/>
      <c r="J19" s="74"/>
      <c r="K19" s="75"/>
    </row>
    <row r="20" spans="1:11" s="35" customFormat="1" ht="124.5" customHeight="1">
      <c r="A20" s="76"/>
      <c r="B20" s="121" t="s">
        <v>65</v>
      </c>
      <c r="C20" s="72" t="s">
        <v>25</v>
      </c>
      <c r="D20" s="73"/>
      <c r="E20" s="74"/>
      <c r="F20" s="74"/>
      <c r="G20" s="74"/>
      <c r="H20" s="221"/>
      <c r="I20" s="87"/>
      <c r="J20" s="87"/>
      <c r="K20" s="87"/>
    </row>
    <row r="21" spans="1:11" s="35" customFormat="1" ht="19.5" customHeight="1">
      <c r="A21" s="76"/>
      <c r="B21" s="77"/>
      <c r="C21" s="72"/>
      <c r="D21" s="73"/>
      <c r="E21" s="74"/>
      <c r="F21" s="74"/>
      <c r="G21" s="74"/>
      <c r="H21" s="221"/>
      <c r="I21" s="74"/>
      <c r="J21" s="74"/>
      <c r="K21" s="75"/>
    </row>
    <row r="22" spans="1:11" s="35" customFormat="1" ht="19.5" customHeight="1">
      <c r="A22" s="83"/>
      <c r="B22" s="123" t="s">
        <v>62</v>
      </c>
      <c r="C22" s="90"/>
      <c r="D22" s="91"/>
      <c r="E22" s="92"/>
      <c r="F22" s="92"/>
      <c r="G22" s="92"/>
      <c r="H22" s="224"/>
      <c r="I22" s="92"/>
      <c r="J22" s="92"/>
      <c r="K22" s="93"/>
    </row>
    <row r="23" spans="1:11" s="35" customFormat="1" ht="13.5" customHeight="1">
      <c r="A23" s="76"/>
      <c r="B23" s="141"/>
      <c r="C23" s="72"/>
      <c r="D23" s="73"/>
      <c r="E23" s="74"/>
      <c r="F23" s="74"/>
      <c r="G23" s="74"/>
      <c r="H23" s="221"/>
      <c r="I23" s="74"/>
      <c r="J23" s="74"/>
      <c r="K23" s="75"/>
    </row>
    <row r="24" spans="1:11" s="35" customFormat="1" ht="44.25" customHeight="1">
      <c r="A24" s="100" t="s">
        <v>64</v>
      </c>
      <c r="B24" s="142" t="s">
        <v>76</v>
      </c>
      <c r="C24" s="72"/>
      <c r="D24" s="86" t="s">
        <v>6</v>
      </c>
      <c r="E24" s="87">
        <v>1038</v>
      </c>
      <c r="F24" s="81"/>
      <c r="G24" s="81"/>
      <c r="H24" s="223"/>
      <c r="I24" s="87">
        <f>H24*1.2</f>
        <v>0</v>
      </c>
      <c r="J24" s="87">
        <f>E24*H24</f>
        <v>0</v>
      </c>
      <c r="K24" s="87">
        <f>E24*I24</f>
        <v>0</v>
      </c>
    </row>
    <row r="25" spans="1:11" s="35" customFormat="1" ht="50.25" customHeight="1">
      <c r="A25" s="100" t="s">
        <v>66</v>
      </c>
      <c r="B25" s="143" t="s">
        <v>77</v>
      </c>
      <c r="C25" s="90"/>
      <c r="D25" s="95" t="s">
        <v>6</v>
      </c>
      <c r="E25" s="87">
        <v>426</v>
      </c>
      <c r="F25" s="92"/>
      <c r="G25" s="92"/>
      <c r="H25" s="223"/>
      <c r="I25" s="87">
        <f>H25*1.2</f>
        <v>0</v>
      </c>
      <c r="J25" s="87">
        <f>E25*H25</f>
        <v>0</v>
      </c>
      <c r="K25" s="87">
        <f>E25*I25</f>
        <v>0</v>
      </c>
    </row>
    <row r="26" spans="1:11" s="35" customFormat="1" ht="36.75" customHeight="1">
      <c r="A26" s="100" t="s">
        <v>67</v>
      </c>
      <c r="B26" s="77" t="s">
        <v>78</v>
      </c>
      <c r="C26" s="72"/>
      <c r="D26" s="95" t="s">
        <v>6</v>
      </c>
      <c r="E26" s="87">
        <v>235</v>
      </c>
      <c r="F26" s="74"/>
      <c r="G26" s="74"/>
      <c r="H26" s="223"/>
      <c r="I26" s="87">
        <f>H26*1.2</f>
        <v>0</v>
      </c>
      <c r="J26" s="87">
        <f>E26*H26</f>
        <v>0</v>
      </c>
      <c r="K26" s="87">
        <f>E26*I26</f>
        <v>0</v>
      </c>
    </row>
    <row r="27" spans="1:11" s="35" customFormat="1">
      <c r="A27" s="83"/>
      <c r="B27" s="96"/>
      <c r="C27" s="97" t="s">
        <v>9</v>
      </c>
      <c r="D27" s="98"/>
      <c r="E27" s="92"/>
      <c r="F27" s="92"/>
      <c r="G27" s="92"/>
      <c r="H27" s="224"/>
      <c r="I27" s="92"/>
      <c r="J27" s="92"/>
      <c r="K27" s="93"/>
    </row>
    <row r="28" spans="1:11" s="35" customFormat="1" ht="17.25" customHeight="1">
      <c r="A28" s="76">
        <f>A18+1</f>
        <v>303</v>
      </c>
      <c r="B28" s="140" t="s">
        <v>68</v>
      </c>
      <c r="C28" s="72" t="s">
        <v>20</v>
      </c>
      <c r="D28" s="73"/>
      <c r="E28" s="74"/>
      <c r="F28" s="74"/>
      <c r="G28" s="74"/>
      <c r="H28" s="221"/>
      <c r="I28" s="74"/>
      <c r="J28" s="74"/>
      <c r="K28" s="75"/>
    </row>
    <row r="29" spans="1:11" s="35" customFormat="1" ht="20.25" customHeight="1">
      <c r="A29" s="76"/>
      <c r="B29" s="71"/>
      <c r="C29" s="72" t="s">
        <v>21</v>
      </c>
      <c r="D29" s="73"/>
      <c r="E29" s="74"/>
      <c r="F29" s="74"/>
      <c r="G29" s="74"/>
      <c r="H29" s="221"/>
      <c r="I29" s="74"/>
      <c r="J29" s="74"/>
      <c r="K29" s="75"/>
    </row>
    <row r="30" spans="1:11" s="35" customFormat="1" ht="146.25" customHeight="1">
      <c r="A30" s="76"/>
      <c r="B30" s="144" t="s">
        <v>70</v>
      </c>
      <c r="C30" s="72"/>
      <c r="D30" s="145"/>
      <c r="E30" s="74"/>
      <c r="F30" s="74"/>
      <c r="G30" s="74"/>
      <c r="H30" s="221"/>
      <c r="I30" s="87"/>
      <c r="J30" s="87"/>
      <c r="K30" s="87"/>
    </row>
    <row r="31" spans="1:11" s="35" customFormat="1" ht="16.5" customHeight="1">
      <c r="A31" s="83"/>
      <c r="B31" s="143"/>
      <c r="C31" s="90"/>
      <c r="D31" s="146"/>
      <c r="E31" s="92"/>
      <c r="F31" s="92"/>
      <c r="G31" s="92"/>
      <c r="H31" s="224"/>
      <c r="I31" s="92"/>
      <c r="J31" s="92"/>
      <c r="K31" s="93"/>
    </row>
    <row r="32" spans="1:11" s="35" customFormat="1" ht="31.5" customHeight="1">
      <c r="A32" s="134"/>
      <c r="B32" s="147" t="s">
        <v>69</v>
      </c>
      <c r="C32" s="136"/>
      <c r="D32" s="148" t="s">
        <v>131</v>
      </c>
      <c r="E32" s="87">
        <v>6918</v>
      </c>
      <c r="F32" s="149"/>
      <c r="G32" s="149"/>
      <c r="H32" s="223"/>
      <c r="I32" s="87">
        <f>H32*1.2</f>
        <v>0</v>
      </c>
      <c r="J32" s="87">
        <f>E32*H32</f>
        <v>0</v>
      </c>
      <c r="K32" s="87">
        <f>E32*I32</f>
        <v>0</v>
      </c>
    </row>
    <row r="33" spans="1:11" s="35" customFormat="1" ht="17.25" customHeight="1">
      <c r="A33" s="83"/>
      <c r="B33" s="78"/>
      <c r="C33" s="90"/>
      <c r="D33" s="91"/>
      <c r="E33" s="92"/>
      <c r="F33" s="92"/>
      <c r="G33" s="92"/>
      <c r="H33" s="224"/>
      <c r="I33" s="92"/>
      <c r="J33" s="92"/>
      <c r="K33" s="93"/>
    </row>
    <row r="34" spans="1:11" s="35" customFormat="1" ht="18.75" customHeight="1">
      <c r="A34" s="76">
        <f>A28+1</f>
        <v>304</v>
      </c>
      <c r="B34" s="140" t="s">
        <v>71</v>
      </c>
      <c r="C34" s="79"/>
      <c r="D34" s="86"/>
      <c r="E34" s="103"/>
      <c r="F34" s="81"/>
      <c r="G34" s="81"/>
      <c r="H34" s="236"/>
      <c r="I34" s="103"/>
      <c r="J34" s="103"/>
      <c r="K34" s="103"/>
    </row>
    <row r="35" spans="1:11" s="35" customFormat="1" ht="18" customHeight="1">
      <c r="A35" s="150"/>
      <c r="B35" s="77"/>
      <c r="C35" s="72"/>
      <c r="D35" s="128"/>
      <c r="E35" s="151"/>
      <c r="F35" s="74"/>
      <c r="G35" s="74"/>
      <c r="H35" s="237"/>
      <c r="I35" s="151"/>
      <c r="J35" s="151"/>
      <c r="K35" s="151"/>
    </row>
    <row r="36" spans="1:11" s="35" customFormat="1" ht="139.5" customHeight="1">
      <c r="A36" s="150"/>
      <c r="B36" s="152" t="s">
        <v>82</v>
      </c>
      <c r="C36" s="72"/>
      <c r="D36" s="128"/>
      <c r="E36" s="151"/>
      <c r="F36" s="74"/>
      <c r="G36" s="74"/>
      <c r="H36" s="231"/>
      <c r="I36" s="87"/>
      <c r="J36" s="87"/>
      <c r="K36" s="87"/>
    </row>
    <row r="37" spans="1:11" s="35" customFormat="1" ht="17.25" customHeight="1">
      <c r="A37" s="101"/>
      <c r="B37" s="102"/>
      <c r="C37" s="72"/>
      <c r="D37" s="86"/>
      <c r="E37" s="103"/>
      <c r="F37" s="74"/>
      <c r="G37" s="74"/>
      <c r="H37" s="223"/>
      <c r="I37" s="87"/>
      <c r="J37" s="87"/>
      <c r="K37" s="87"/>
    </row>
    <row r="38" spans="1:11" s="35" customFormat="1" ht="33.75" customHeight="1">
      <c r="A38" s="101"/>
      <c r="B38" s="143" t="s">
        <v>69</v>
      </c>
      <c r="C38" s="72"/>
      <c r="D38" s="153" t="s">
        <v>131</v>
      </c>
      <c r="E38" s="103">
        <v>7047</v>
      </c>
      <c r="F38" s="74"/>
      <c r="G38" s="74"/>
      <c r="H38" s="223"/>
      <c r="I38" s="87">
        <f>H38*1.2</f>
        <v>0</v>
      </c>
      <c r="J38" s="87">
        <f>E38*H38</f>
        <v>0</v>
      </c>
      <c r="K38" s="87">
        <f>E38*I38</f>
        <v>0</v>
      </c>
    </row>
    <row r="39" spans="1:11" s="35" customFormat="1">
      <c r="A39" s="83"/>
      <c r="B39" s="104"/>
      <c r="C39" s="90"/>
      <c r="D39" s="105"/>
      <c r="E39" s="106"/>
      <c r="F39" s="106"/>
      <c r="G39" s="106"/>
      <c r="H39" s="225"/>
      <c r="I39" s="106"/>
      <c r="J39" s="106"/>
      <c r="K39" s="93"/>
    </row>
    <row r="40" spans="1:11" s="35" customFormat="1">
      <c r="A40" s="83">
        <f>A34+1</f>
        <v>305</v>
      </c>
      <c r="B40" s="140" t="s">
        <v>72</v>
      </c>
      <c r="C40" s="90"/>
      <c r="D40" s="105"/>
      <c r="E40" s="106"/>
      <c r="F40" s="106"/>
      <c r="G40" s="106"/>
      <c r="H40" s="225"/>
      <c r="I40" s="106"/>
      <c r="J40" s="106"/>
      <c r="K40" s="93"/>
    </row>
    <row r="41" spans="1:11" s="35" customFormat="1">
      <c r="A41" s="64"/>
      <c r="B41" s="154"/>
      <c r="C41" s="79"/>
      <c r="D41" s="67"/>
      <c r="E41" s="130"/>
      <c r="F41" s="130"/>
      <c r="G41" s="130"/>
      <c r="H41" s="232"/>
      <c r="I41" s="130"/>
      <c r="J41" s="130"/>
      <c r="K41" s="69"/>
    </row>
    <row r="42" spans="1:11" s="35" customFormat="1" ht="108" customHeight="1">
      <c r="A42" s="134"/>
      <c r="B42" s="155" t="s">
        <v>73</v>
      </c>
      <c r="C42" s="136"/>
      <c r="D42" s="137"/>
      <c r="E42" s="138"/>
      <c r="F42" s="138"/>
      <c r="G42" s="138"/>
      <c r="H42" s="234"/>
      <c r="I42" s="87"/>
      <c r="J42" s="87"/>
      <c r="K42" s="87"/>
    </row>
    <row r="43" spans="1:11" s="35" customFormat="1">
      <c r="A43" s="83"/>
      <c r="B43" s="104"/>
      <c r="C43" s="90"/>
      <c r="D43" s="105"/>
      <c r="E43" s="106"/>
      <c r="F43" s="106"/>
      <c r="G43" s="106"/>
      <c r="H43" s="225"/>
      <c r="I43" s="106"/>
      <c r="J43" s="106"/>
      <c r="K43" s="93"/>
    </row>
    <row r="44" spans="1:11" s="35" customFormat="1" ht="15.75">
      <c r="A44" s="83"/>
      <c r="B44" s="143" t="s">
        <v>74</v>
      </c>
      <c r="C44" s="90"/>
      <c r="D44" s="105"/>
      <c r="E44" s="106"/>
      <c r="F44" s="106"/>
      <c r="G44" s="106"/>
      <c r="H44" s="225"/>
      <c r="I44" s="87"/>
      <c r="J44" s="87"/>
      <c r="K44" s="87"/>
    </row>
    <row r="45" spans="1:11" s="35" customFormat="1">
      <c r="A45" s="83"/>
      <c r="B45" s="104"/>
      <c r="C45" s="90"/>
      <c r="D45" s="105"/>
      <c r="E45" s="106"/>
      <c r="F45" s="106"/>
      <c r="G45" s="106"/>
      <c r="H45" s="225"/>
      <c r="I45" s="106"/>
      <c r="J45" s="106"/>
      <c r="K45" s="93"/>
    </row>
    <row r="46" spans="1:11" s="35" customFormat="1" ht="30">
      <c r="A46" s="100" t="s">
        <v>75</v>
      </c>
      <c r="B46" s="156" t="s">
        <v>81</v>
      </c>
      <c r="C46" s="90"/>
      <c r="D46" s="95" t="s">
        <v>6</v>
      </c>
      <c r="E46" s="103">
        <v>68</v>
      </c>
      <c r="F46" s="106"/>
      <c r="G46" s="106"/>
      <c r="H46" s="223"/>
      <c r="I46" s="87">
        <f>H46*1.2</f>
        <v>0</v>
      </c>
      <c r="J46" s="87">
        <f>E46*H46</f>
        <v>0</v>
      </c>
      <c r="K46" s="87">
        <f>E46*I46</f>
        <v>0</v>
      </c>
    </row>
    <row r="47" spans="1:11" s="35" customFormat="1" ht="30.75" customHeight="1">
      <c r="A47" s="100" t="s">
        <v>79</v>
      </c>
      <c r="B47" s="156" t="s">
        <v>80</v>
      </c>
      <c r="C47" s="90"/>
      <c r="D47" s="95" t="s">
        <v>6</v>
      </c>
      <c r="E47" s="103">
        <v>21</v>
      </c>
      <c r="F47" s="106"/>
      <c r="G47" s="106"/>
      <c r="H47" s="223"/>
      <c r="I47" s="87">
        <f>H47*1.2</f>
        <v>0</v>
      </c>
      <c r="J47" s="87">
        <f>E47*H47</f>
        <v>0</v>
      </c>
      <c r="K47" s="87">
        <f>E47*I47</f>
        <v>0</v>
      </c>
    </row>
    <row r="48" spans="1:11" s="35" customFormat="1" ht="15.75">
      <c r="A48" s="100"/>
      <c r="B48" s="156"/>
      <c r="C48" s="90"/>
      <c r="D48" s="95"/>
      <c r="E48" s="103"/>
      <c r="F48" s="106"/>
      <c r="G48" s="106"/>
      <c r="H48" s="223"/>
      <c r="I48" s="87"/>
      <c r="J48" s="87"/>
      <c r="K48" s="87"/>
    </row>
    <row r="49" spans="1:11" s="35" customFormat="1" ht="15.75">
      <c r="A49" s="83">
        <f>A34+2</f>
        <v>306</v>
      </c>
      <c r="B49" s="140" t="s">
        <v>83</v>
      </c>
      <c r="C49" s="90"/>
      <c r="D49" s="95"/>
      <c r="E49" s="103"/>
      <c r="F49" s="106"/>
      <c r="G49" s="106"/>
      <c r="H49" s="223"/>
      <c r="I49" s="87"/>
      <c r="J49" s="87"/>
      <c r="K49" s="87"/>
    </row>
    <row r="50" spans="1:11" s="35" customFormat="1" ht="15.75">
      <c r="A50" s="101"/>
      <c r="B50" s="157"/>
      <c r="C50" s="79"/>
      <c r="D50" s="86"/>
      <c r="E50" s="103"/>
      <c r="F50" s="130"/>
      <c r="G50" s="130"/>
      <c r="H50" s="236"/>
      <c r="I50" s="103"/>
      <c r="J50" s="103"/>
      <c r="K50" s="103"/>
    </row>
    <row r="51" spans="1:11" s="35" customFormat="1" ht="63.75" customHeight="1">
      <c r="A51" s="158"/>
      <c r="B51" s="159" t="s">
        <v>84</v>
      </c>
      <c r="C51" s="136"/>
      <c r="D51" s="160"/>
      <c r="E51" s="129"/>
      <c r="F51" s="138"/>
      <c r="G51" s="138"/>
      <c r="H51" s="231"/>
      <c r="I51" s="87"/>
      <c r="J51" s="87"/>
      <c r="K51" s="87"/>
    </row>
    <row r="52" spans="1:11" s="35" customFormat="1" ht="15.75">
      <c r="A52" s="100"/>
      <c r="B52" s="156"/>
      <c r="C52" s="90"/>
      <c r="D52" s="95"/>
      <c r="E52" s="103"/>
      <c r="F52" s="106"/>
      <c r="G52" s="106"/>
      <c r="H52" s="223"/>
      <c r="I52" s="87"/>
      <c r="J52" s="87"/>
      <c r="K52" s="87"/>
    </row>
    <row r="53" spans="1:11" s="35" customFormat="1" ht="31.5">
      <c r="A53" s="100"/>
      <c r="B53" s="147" t="s">
        <v>69</v>
      </c>
      <c r="C53" s="90"/>
      <c r="D53" s="153" t="s">
        <v>131</v>
      </c>
      <c r="E53" s="103">
        <v>563</v>
      </c>
      <c r="F53" s="106"/>
      <c r="G53" s="106"/>
      <c r="H53" s="223"/>
      <c r="I53" s="87">
        <f>H53*1.2</f>
        <v>0</v>
      </c>
      <c r="J53" s="87">
        <f>E53*H53</f>
        <v>0</v>
      </c>
      <c r="K53" s="87">
        <f>E53*I53</f>
        <v>0</v>
      </c>
    </row>
    <row r="54" spans="1:11" s="35" customFormat="1" ht="15.75">
      <c r="A54" s="100"/>
      <c r="B54" s="156"/>
      <c r="C54" s="90"/>
      <c r="D54" s="95"/>
      <c r="E54" s="103"/>
      <c r="F54" s="106"/>
      <c r="G54" s="106"/>
      <c r="H54" s="223"/>
      <c r="I54" s="87"/>
      <c r="J54" s="87"/>
      <c r="K54" s="87"/>
    </row>
    <row r="55" spans="1:11" s="35" customFormat="1" ht="15.75">
      <c r="A55" s="100" t="s">
        <v>85</v>
      </c>
      <c r="B55" s="140" t="s">
        <v>86</v>
      </c>
      <c r="C55" s="90"/>
      <c r="D55" s="95"/>
      <c r="E55" s="103"/>
      <c r="F55" s="106"/>
      <c r="G55" s="106"/>
      <c r="H55" s="223"/>
      <c r="I55" s="87"/>
      <c r="J55" s="87"/>
      <c r="K55" s="87"/>
    </row>
    <row r="56" spans="1:11" s="35" customFormat="1" ht="15.75">
      <c r="A56" s="101"/>
      <c r="B56" s="157"/>
      <c r="C56" s="79"/>
      <c r="D56" s="86"/>
      <c r="E56" s="103"/>
      <c r="F56" s="130"/>
      <c r="G56" s="130"/>
      <c r="H56" s="236"/>
      <c r="I56" s="103"/>
      <c r="J56" s="103"/>
      <c r="K56" s="103"/>
    </row>
    <row r="57" spans="1:11" s="35" customFormat="1" ht="99.75" customHeight="1">
      <c r="A57" s="150"/>
      <c r="B57" s="121" t="s">
        <v>87</v>
      </c>
      <c r="C57" s="136"/>
      <c r="D57" s="160"/>
      <c r="E57" s="151"/>
      <c r="F57" s="138"/>
      <c r="G57" s="138"/>
      <c r="H57" s="231"/>
      <c r="I57" s="87"/>
      <c r="J57" s="87"/>
      <c r="K57" s="87"/>
    </row>
    <row r="58" spans="1:11" s="35" customFormat="1" ht="15.75">
      <c r="A58" s="100"/>
      <c r="B58" s="161"/>
      <c r="C58" s="90"/>
      <c r="D58" s="95"/>
      <c r="E58" s="103"/>
      <c r="F58" s="106"/>
      <c r="G58" s="106"/>
      <c r="H58" s="223"/>
      <c r="I58" s="87"/>
      <c r="J58" s="87"/>
      <c r="K58" s="87"/>
    </row>
    <row r="59" spans="1:11" s="35" customFormat="1" ht="15.75">
      <c r="A59" s="100"/>
      <c r="B59" s="124" t="s">
        <v>88</v>
      </c>
      <c r="C59" s="90"/>
      <c r="D59" s="95"/>
      <c r="E59" s="103"/>
      <c r="F59" s="106"/>
      <c r="G59" s="106"/>
      <c r="H59" s="223"/>
      <c r="I59" s="87"/>
      <c r="J59" s="87"/>
      <c r="K59" s="87"/>
    </row>
    <row r="60" spans="1:11" s="35" customFormat="1" ht="15.75">
      <c r="A60" s="158"/>
      <c r="B60" s="162"/>
      <c r="C60" s="90"/>
      <c r="D60" s="95"/>
      <c r="E60" s="103"/>
      <c r="F60" s="106"/>
      <c r="G60" s="106"/>
      <c r="H60" s="223"/>
      <c r="I60" s="87"/>
      <c r="J60" s="87"/>
      <c r="K60" s="87"/>
    </row>
    <row r="61" spans="1:11" s="35" customFormat="1" ht="31.5">
      <c r="A61" s="100" t="s">
        <v>89</v>
      </c>
      <c r="B61" s="124" t="s">
        <v>90</v>
      </c>
      <c r="C61" s="90"/>
      <c r="D61" s="153" t="s">
        <v>132</v>
      </c>
      <c r="E61" s="103">
        <v>1205</v>
      </c>
      <c r="F61" s="106"/>
      <c r="G61" s="106"/>
      <c r="H61" s="223"/>
      <c r="I61" s="87">
        <f>H61*1.2</f>
        <v>0</v>
      </c>
      <c r="J61" s="87">
        <f>E61*H61</f>
        <v>0</v>
      </c>
      <c r="K61" s="87">
        <f>E61*I61</f>
        <v>0</v>
      </c>
    </row>
    <row r="62" spans="1:11" s="35" customFormat="1" ht="31.5">
      <c r="A62" s="100" t="s">
        <v>91</v>
      </c>
      <c r="B62" s="124" t="s">
        <v>92</v>
      </c>
      <c r="C62" s="90"/>
      <c r="D62" s="153" t="s">
        <v>132</v>
      </c>
      <c r="E62" s="103">
        <v>30</v>
      </c>
      <c r="F62" s="106"/>
      <c r="G62" s="106"/>
      <c r="H62" s="223"/>
      <c r="I62" s="87">
        <f>H62*1.2</f>
        <v>0</v>
      </c>
      <c r="J62" s="87">
        <f>E62*H62</f>
        <v>0</v>
      </c>
      <c r="K62" s="87">
        <f>E62*I62</f>
        <v>0</v>
      </c>
    </row>
    <row r="63" spans="1:11" s="35" customFormat="1" ht="31.5">
      <c r="A63" s="100" t="s">
        <v>93</v>
      </c>
      <c r="B63" s="124" t="s">
        <v>94</v>
      </c>
      <c r="C63" s="90"/>
      <c r="D63" s="153" t="s">
        <v>132</v>
      </c>
      <c r="E63" s="103">
        <v>80</v>
      </c>
      <c r="F63" s="106"/>
      <c r="G63" s="106"/>
      <c r="H63" s="223"/>
      <c r="I63" s="87">
        <f>H63*1.2</f>
        <v>0</v>
      </c>
      <c r="J63" s="87">
        <f>E63*H63</f>
        <v>0</v>
      </c>
      <c r="K63" s="87">
        <f>E63*I63</f>
        <v>0</v>
      </c>
    </row>
    <row r="64" spans="1:11" s="35" customFormat="1" ht="15.75">
      <c r="A64" s="158"/>
      <c r="B64" s="123"/>
      <c r="C64" s="90"/>
      <c r="D64" s="95"/>
      <c r="E64" s="103"/>
      <c r="F64" s="106"/>
      <c r="G64" s="106"/>
      <c r="H64" s="223"/>
      <c r="I64" s="87"/>
      <c r="J64" s="87"/>
      <c r="K64" s="87"/>
    </row>
    <row r="65" spans="1:11" s="35" customFormat="1" ht="15.75">
      <c r="A65" s="100" t="s">
        <v>95</v>
      </c>
      <c r="B65" s="140" t="s">
        <v>96</v>
      </c>
      <c r="C65" s="90"/>
      <c r="D65" s="95"/>
      <c r="E65" s="103"/>
      <c r="F65" s="106"/>
      <c r="G65" s="106"/>
      <c r="H65" s="223"/>
      <c r="I65" s="87"/>
      <c r="J65" s="87"/>
      <c r="K65" s="87"/>
    </row>
    <row r="66" spans="1:11" s="35" customFormat="1" ht="15.75">
      <c r="A66" s="158"/>
      <c r="B66" s="123"/>
      <c r="C66" s="90"/>
      <c r="D66" s="95"/>
      <c r="E66" s="103"/>
      <c r="F66" s="106"/>
      <c r="G66" s="106"/>
      <c r="H66" s="223"/>
      <c r="I66" s="87"/>
      <c r="J66" s="87"/>
      <c r="K66" s="87"/>
    </row>
    <row r="67" spans="1:11" s="35" customFormat="1" ht="99.75" customHeight="1">
      <c r="A67" s="158"/>
      <c r="B67" s="155" t="s">
        <v>97</v>
      </c>
      <c r="C67" s="90"/>
      <c r="D67" s="95"/>
      <c r="E67" s="103"/>
      <c r="F67" s="106"/>
      <c r="G67" s="106"/>
      <c r="H67" s="223"/>
      <c r="I67" s="87"/>
      <c r="J67" s="87"/>
      <c r="K67" s="87"/>
    </row>
    <row r="68" spans="1:11" s="35" customFormat="1" ht="15.75">
      <c r="A68" s="158"/>
      <c r="B68" s="123"/>
      <c r="C68" s="90"/>
      <c r="D68" s="95"/>
      <c r="E68" s="103"/>
      <c r="F68" s="106"/>
      <c r="G68" s="106"/>
      <c r="H68" s="223"/>
      <c r="I68" s="87"/>
      <c r="J68" s="87"/>
      <c r="K68" s="87"/>
    </row>
    <row r="69" spans="1:11" s="35" customFormat="1" ht="15.75">
      <c r="A69" s="158"/>
      <c r="B69" s="124" t="s">
        <v>88</v>
      </c>
      <c r="C69" s="90"/>
      <c r="D69" s="153" t="s">
        <v>132</v>
      </c>
      <c r="E69" s="103">
        <v>1492</v>
      </c>
      <c r="F69" s="106"/>
      <c r="G69" s="106"/>
      <c r="H69" s="223"/>
      <c r="I69" s="87">
        <f>H69*1.2</f>
        <v>0</v>
      </c>
      <c r="J69" s="87">
        <f>E69*H69</f>
        <v>0</v>
      </c>
      <c r="K69" s="87">
        <f>E69*I69</f>
        <v>0</v>
      </c>
    </row>
    <row r="70" spans="1:11" s="35" customFormat="1">
      <c r="A70" s="83"/>
      <c r="B70" s="104"/>
      <c r="C70" s="90"/>
      <c r="D70" s="105"/>
      <c r="E70" s="106"/>
      <c r="F70" s="106"/>
      <c r="G70" s="106"/>
      <c r="H70" s="225"/>
      <c r="I70" s="106"/>
      <c r="J70" s="106"/>
      <c r="K70" s="93"/>
    </row>
    <row r="71" spans="1:11" s="35" customFormat="1">
      <c r="A71" s="100" t="s">
        <v>98</v>
      </c>
      <c r="B71" s="140" t="s">
        <v>99</v>
      </c>
      <c r="C71" s="90"/>
      <c r="D71" s="105"/>
      <c r="E71" s="106"/>
      <c r="F71" s="106"/>
      <c r="G71" s="106"/>
      <c r="H71" s="225"/>
      <c r="I71" s="106"/>
      <c r="J71" s="106"/>
      <c r="K71" s="93"/>
    </row>
    <row r="72" spans="1:11" s="35" customFormat="1">
      <c r="A72" s="101"/>
      <c r="B72" s="154"/>
      <c r="C72" s="79"/>
      <c r="D72" s="67"/>
      <c r="E72" s="130"/>
      <c r="F72" s="130"/>
      <c r="G72" s="130"/>
      <c r="H72" s="232"/>
      <c r="I72" s="130"/>
      <c r="J72" s="130"/>
      <c r="K72" s="69"/>
    </row>
    <row r="73" spans="1:11" s="35" customFormat="1" ht="99" customHeight="1">
      <c r="A73" s="158"/>
      <c r="B73" s="163" t="s">
        <v>100</v>
      </c>
      <c r="C73" s="136"/>
      <c r="D73" s="137"/>
      <c r="E73" s="138"/>
      <c r="F73" s="138"/>
      <c r="G73" s="138"/>
      <c r="H73" s="234"/>
      <c r="I73" s="87"/>
      <c r="J73" s="87"/>
      <c r="K73" s="87"/>
    </row>
    <row r="74" spans="1:11" s="35" customFormat="1">
      <c r="A74" s="83"/>
      <c r="B74" s="104"/>
      <c r="C74" s="90"/>
      <c r="D74" s="105"/>
      <c r="E74" s="106"/>
      <c r="F74" s="106"/>
      <c r="G74" s="106"/>
      <c r="H74" s="225"/>
      <c r="I74" s="106"/>
      <c r="J74" s="106"/>
      <c r="K74" s="93"/>
    </row>
    <row r="75" spans="1:11" s="35" customFormat="1" ht="31.5">
      <c r="A75" s="83"/>
      <c r="B75" s="124" t="s">
        <v>101</v>
      </c>
      <c r="C75" s="90"/>
      <c r="D75" s="153" t="s">
        <v>102</v>
      </c>
      <c r="E75" s="87">
        <v>31</v>
      </c>
      <c r="F75" s="106"/>
      <c r="G75" s="106"/>
      <c r="H75" s="223"/>
      <c r="I75" s="87">
        <f>H75*1.2</f>
        <v>0</v>
      </c>
      <c r="J75" s="87">
        <f>E75*H75</f>
        <v>0</v>
      </c>
      <c r="K75" s="87">
        <f>E75*I75</f>
        <v>0</v>
      </c>
    </row>
    <row r="76" spans="1:11" s="35" customFormat="1" ht="15.75">
      <c r="A76" s="83"/>
      <c r="B76" s="124"/>
      <c r="C76" s="90"/>
      <c r="D76" s="153"/>
      <c r="E76" s="103"/>
      <c r="F76" s="106"/>
      <c r="G76" s="106"/>
      <c r="H76" s="223"/>
      <c r="I76" s="87"/>
      <c r="J76" s="87"/>
      <c r="K76" s="87"/>
    </row>
    <row r="77" spans="1:11" s="35" customFormat="1" ht="15.75">
      <c r="A77" s="100" t="s">
        <v>103</v>
      </c>
      <c r="B77" s="140" t="s">
        <v>104</v>
      </c>
      <c r="C77" s="90"/>
      <c r="D77" s="153"/>
      <c r="E77" s="103"/>
      <c r="F77" s="106"/>
      <c r="G77" s="106"/>
      <c r="H77" s="223"/>
      <c r="I77" s="87"/>
      <c r="J77" s="87"/>
      <c r="K77" s="87"/>
    </row>
    <row r="78" spans="1:11" s="35" customFormat="1" ht="15.75">
      <c r="A78" s="83"/>
      <c r="B78" s="124"/>
      <c r="C78" s="90"/>
      <c r="D78" s="153"/>
      <c r="E78" s="103"/>
      <c r="F78" s="106"/>
      <c r="G78" s="106"/>
      <c r="H78" s="223"/>
      <c r="I78" s="87"/>
      <c r="J78" s="87"/>
      <c r="K78" s="87"/>
    </row>
    <row r="79" spans="1:11" s="35" customFormat="1" ht="78.75">
      <c r="A79" s="83"/>
      <c r="B79" s="163" t="s">
        <v>105</v>
      </c>
      <c r="C79" s="90"/>
      <c r="D79" s="153"/>
      <c r="E79" s="103"/>
      <c r="F79" s="106"/>
      <c r="G79" s="106"/>
      <c r="H79" s="223"/>
      <c r="I79" s="87"/>
      <c r="J79" s="87"/>
      <c r="K79" s="87"/>
    </row>
    <row r="80" spans="1:11" s="35" customFormat="1" ht="15.75">
      <c r="A80" s="83"/>
      <c r="B80" s="124"/>
      <c r="C80" s="90"/>
      <c r="D80" s="153"/>
      <c r="E80" s="103"/>
      <c r="F80" s="106"/>
      <c r="G80" s="106"/>
      <c r="H80" s="223"/>
      <c r="I80" s="87"/>
      <c r="J80" s="87"/>
      <c r="K80" s="87"/>
    </row>
    <row r="81" spans="1:11" s="35" customFormat="1" ht="16.5">
      <c r="A81" s="83"/>
      <c r="B81" s="124" t="s">
        <v>133</v>
      </c>
      <c r="C81" s="90"/>
      <c r="D81" s="153" t="s">
        <v>132</v>
      </c>
      <c r="E81" s="103">
        <v>30</v>
      </c>
      <c r="F81" s="106"/>
      <c r="G81" s="106"/>
      <c r="H81" s="223"/>
      <c r="I81" s="87">
        <f>H81*1.2</f>
        <v>0</v>
      </c>
      <c r="J81" s="87">
        <f>E81*H81</f>
        <v>0</v>
      </c>
      <c r="K81" s="87">
        <f>E81*I81</f>
        <v>0</v>
      </c>
    </row>
    <row r="82" spans="1:11" s="35" customFormat="1">
      <c r="A82" s="83"/>
      <c r="B82" s="104"/>
      <c r="C82" s="90"/>
      <c r="D82" s="105"/>
      <c r="E82" s="106"/>
      <c r="F82" s="106"/>
      <c r="G82" s="106"/>
      <c r="H82" s="225"/>
      <c r="I82" s="106"/>
      <c r="J82" s="106"/>
      <c r="K82" s="93"/>
    </row>
    <row r="83" spans="1:11" s="112" customFormat="1" ht="29.25" thickBot="1">
      <c r="A83" s="107">
        <f>A9</f>
        <v>300</v>
      </c>
      <c r="B83" s="108" t="str">
        <f>B9</f>
        <v>KOLOVOZNA KONSTRUKCIJA</v>
      </c>
      <c r="C83" s="109" t="s">
        <v>10</v>
      </c>
      <c r="D83" s="110"/>
      <c r="E83" s="110"/>
      <c r="F83" s="110"/>
      <c r="G83" s="110"/>
      <c r="H83" s="226"/>
      <c r="I83" s="110"/>
      <c r="J83" s="111">
        <f>SUM(J12:J82)</f>
        <v>0</v>
      </c>
      <c r="K83" s="111">
        <f>SUM(K12:K82)</f>
        <v>0</v>
      </c>
    </row>
    <row r="84" spans="1:11" s="112" customFormat="1" ht="13.5" customHeight="1" thickTop="1">
      <c r="A84" s="113"/>
      <c r="B84" s="114"/>
      <c r="C84" s="115"/>
      <c r="D84" s="31"/>
      <c r="E84" s="116"/>
      <c r="F84" s="116"/>
      <c r="G84" s="116"/>
      <c r="H84" s="227"/>
      <c r="I84" s="116"/>
      <c r="J84" s="116"/>
      <c r="K84" s="117"/>
    </row>
    <row r="85" spans="1:11">
      <c r="H85" s="218"/>
    </row>
    <row r="86" spans="1:11" ht="94.5">
      <c r="B86" s="121" t="s">
        <v>134</v>
      </c>
      <c r="H86" s="218"/>
      <c r="I86" s="87"/>
      <c r="J86" s="87"/>
      <c r="K86" s="87"/>
    </row>
    <row r="87" spans="1:11">
      <c r="H87" s="218"/>
    </row>
    <row r="88" spans="1:11">
      <c r="H88" s="218"/>
    </row>
    <row r="89" spans="1:11">
      <c r="H89" s="218"/>
    </row>
    <row r="90" spans="1:11">
      <c r="H90" s="218"/>
    </row>
    <row r="91" spans="1:11">
      <c r="H91" s="218"/>
    </row>
  </sheetData>
  <sheetProtection password="CC3D" sheet="1" objects="1" scenarios="1"/>
  <mergeCells count="3">
    <mergeCell ref="B1:H1"/>
    <mergeCell ref="B5:K5"/>
    <mergeCell ref="B6:K6"/>
  </mergeCells>
  <pageMargins left="0.70866141732283472" right="0.70866141732283472" top="0.74803149606299213" bottom="0.74803149606299213" header="0.31496062992125984" footer="0.31496062992125984"/>
  <pageSetup paperSize="9" scale="72" firstPageNumber="64" orientation="portrait" useFirstPageNumber="1" r:id="rId1"/>
  <headerFooter>
    <oddHeader>&amp;R&amp;P</oddHeader>
  </headerFooter>
  <rowBreaks count="4" manualBreakCount="4">
    <brk id="27" max="8" man="1"/>
    <brk id="48" max="8" man="1"/>
    <brk id="75" max="8" man="1"/>
    <brk id="91"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M12"/>
  <sheetViews>
    <sheetView showZeros="0" tabSelected="1" view="pageBreakPreview" zoomScaleNormal="100" zoomScaleSheetLayoutView="100" workbookViewId="0">
      <pane ySplit="1" topLeftCell="A2" activePane="bottomLeft" state="frozen"/>
      <selection activeCell="J125" sqref="J125"/>
      <selection pane="bottomLeft" activeCell="D7" sqref="D7"/>
    </sheetView>
  </sheetViews>
  <sheetFormatPr defaultColWidth="8.85546875" defaultRowHeight="15"/>
  <cols>
    <col min="1" max="1" width="8.7109375" style="209" customWidth="1"/>
    <col min="2" max="2" width="47.7109375" style="210" customWidth="1"/>
    <col min="3" max="3" width="3.5703125" style="211" customWidth="1"/>
    <col min="4" max="4" width="17.5703125" style="212" customWidth="1"/>
    <col min="5" max="5" width="14.7109375" style="213" customWidth="1"/>
    <col min="6" max="6" width="96.85546875" style="214" hidden="1" customWidth="1"/>
    <col min="7" max="7" width="74.7109375" style="176" customWidth="1"/>
    <col min="8" max="8" width="30.140625" style="177" customWidth="1"/>
    <col min="9" max="16384" width="8.85546875" style="177"/>
  </cols>
  <sheetData>
    <row r="1" spans="1:13" s="170" customFormat="1" ht="49.5" customHeight="1">
      <c r="A1" s="164"/>
      <c r="B1" s="165" t="s">
        <v>28</v>
      </c>
      <c r="C1" s="166"/>
      <c r="D1" s="167" t="s">
        <v>109</v>
      </c>
      <c r="E1" s="168"/>
      <c r="F1" s="169"/>
      <c r="G1" s="251"/>
      <c r="H1" s="252"/>
    </row>
    <row r="2" spans="1:13">
      <c r="A2" s="171"/>
      <c r="B2" s="172"/>
      <c r="C2" s="173"/>
      <c r="D2" s="238" t="s">
        <v>140</v>
      </c>
      <c r="E2" s="174" t="s">
        <v>141</v>
      </c>
      <c r="F2" s="175"/>
    </row>
    <row r="3" spans="1:13">
      <c r="A3" s="171"/>
      <c r="B3" s="172"/>
      <c r="C3" s="178"/>
      <c r="D3" s="239"/>
      <c r="E3" s="179"/>
      <c r="F3" s="180"/>
    </row>
    <row r="4" spans="1:13" s="186" customFormat="1" ht="28.5">
      <c r="A4" s="181"/>
      <c r="B4" s="182" t="s">
        <v>106</v>
      </c>
      <c r="C4" s="183"/>
      <c r="D4" s="254"/>
      <c r="E4" s="184"/>
      <c r="F4" s="185" t="s">
        <v>24</v>
      </c>
      <c r="G4" s="176"/>
      <c r="H4" s="176"/>
      <c r="I4" s="176"/>
      <c r="J4" s="176"/>
      <c r="K4" s="176"/>
      <c r="L4" s="176"/>
      <c r="M4" s="176"/>
    </row>
    <row r="5" spans="1:13" s="176" customFormat="1">
      <c r="A5" s="181"/>
      <c r="B5" s="187"/>
      <c r="C5" s="183"/>
      <c r="D5" s="254"/>
      <c r="E5" s="184"/>
      <c r="F5" s="188"/>
    </row>
    <row r="6" spans="1:13" s="193" customFormat="1" ht="21.95" customHeight="1">
      <c r="A6" s="189">
        <v>100</v>
      </c>
      <c r="B6" s="190" t="str">
        <f>'PEIPREMNI RADOVI'!B9</f>
        <v xml:space="preserve">PRIPREMNI RADOVI </v>
      </c>
      <c r="C6" s="191"/>
      <c r="D6" s="255">
        <f>'PEIPREMNI RADOVI'!J33</f>
        <v>0</v>
      </c>
      <c r="E6" s="192">
        <f>'PEIPREMNI RADOVI'!K33</f>
        <v>0</v>
      </c>
      <c r="F6" s="185" t="s">
        <v>10</v>
      </c>
      <c r="G6" s="20"/>
    </row>
    <row r="7" spans="1:13" s="193" customFormat="1" ht="21.95" customHeight="1">
      <c r="A7" s="189">
        <v>200</v>
      </c>
      <c r="B7" s="190" t="str">
        <f>'ZEMLJANI RADOVI'!B9</f>
        <v xml:space="preserve">ZEMLJANI RADOVI </v>
      </c>
      <c r="C7" s="191"/>
      <c r="D7" s="255">
        <f>'ZEMLJANI RADOVI'!J58</f>
        <v>0</v>
      </c>
      <c r="E7" s="192">
        <f>'ZEMLJANI RADOVI'!K58</f>
        <v>0</v>
      </c>
      <c r="F7" s="185" t="s">
        <v>11</v>
      </c>
      <c r="G7" s="20"/>
    </row>
    <row r="8" spans="1:13" s="193" customFormat="1" ht="21.95" customHeight="1">
      <c r="A8" s="189">
        <v>300</v>
      </c>
      <c r="B8" s="194" t="str">
        <f>'KOLOVOZNA KONSTRUKCIJA'!B9</f>
        <v>KOLOVOZNA KONSTRUKCIJA</v>
      </c>
      <c r="C8" s="191"/>
      <c r="D8" s="255">
        <f>'KOLOVOZNA KONSTRUKCIJA'!J83</f>
        <v>0</v>
      </c>
      <c r="E8" s="192">
        <f>'KOLOVOZNA KONSTRUKCIJA'!K83</f>
        <v>0</v>
      </c>
      <c r="F8" s="185" t="s">
        <v>12</v>
      </c>
      <c r="G8" s="20"/>
    </row>
    <row r="9" spans="1:13" s="193" customFormat="1" ht="21.95" customHeight="1" thickBot="1">
      <c r="A9" s="189"/>
      <c r="B9" s="194"/>
      <c r="C9" s="189"/>
      <c r="D9" s="256"/>
      <c r="E9" s="195"/>
      <c r="F9" s="185"/>
      <c r="G9" s="20"/>
    </row>
    <row r="10" spans="1:13" ht="16.5" thickBot="1">
      <c r="A10" s="196"/>
      <c r="B10" s="197" t="s">
        <v>142</v>
      </c>
      <c r="C10" s="198"/>
      <c r="D10" s="257">
        <f>SUM(D6:D9)</f>
        <v>0</v>
      </c>
      <c r="E10" s="199">
        <f>SUM(E6:E9)</f>
        <v>0</v>
      </c>
      <c r="F10" s="200" t="s">
        <v>22</v>
      </c>
      <c r="G10" s="201"/>
    </row>
    <row r="11" spans="1:13" ht="16.5" thickBot="1">
      <c r="A11" s="171"/>
      <c r="B11" s="202"/>
      <c r="C11" s="203"/>
      <c r="D11" s="204"/>
      <c r="E11" s="205"/>
      <c r="F11" s="206"/>
      <c r="G11" s="201"/>
    </row>
    <row r="12" spans="1:13" s="176" customFormat="1" ht="31.5" customHeight="1" thickBot="1">
      <c r="A12" s="171"/>
      <c r="B12" s="253"/>
      <c r="C12" s="253"/>
      <c r="D12" s="253"/>
      <c r="E12" s="207"/>
      <c r="F12" s="208" t="s">
        <v>13</v>
      </c>
      <c r="G12" s="20"/>
    </row>
  </sheetData>
  <sheetProtection password="CC3D" sheet="1" objects="1" scenarios="1"/>
  <mergeCells count="2">
    <mergeCell ref="G1:H1"/>
    <mergeCell ref="B12:D12"/>
  </mergeCells>
  <printOptions horizontalCentered="1"/>
  <pageMargins left="0.78740157480314965" right="0.35433070866141736" top="0.35433070866141736" bottom="0" header="0.47244094488188981" footer="0"/>
  <pageSetup paperSize="9" firstPageNumber="69" orientation="portrait" useFirstPageNumber="1" r:id="rId1"/>
  <headerFooter alignWithMargins="0">
    <oddHeader>&amp;R&amp;"Arial,Regular"&amp;P</oddHeader>
  </headerFooter>
  <drawing r:id="rId2"/>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naslovna</vt:lpstr>
      <vt:lpstr>PEIPREMNI RADOVI</vt:lpstr>
      <vt:lpstr>ZEMLJANI RADOVI</vt:lpstr>
      <vt:lpstr>KOLOVOZNA KONSTRUKCIJA</vt:lpstr>
      <vt:lpstr>REKAPITULACIJA</vt:lpstr>
      <vt:lpstr>'KOLOVOZNA KONSTRUKCIJA'!Print_Area</vt:lpstr>
      <vt:lpstr>naslovna!Print_Area</vt:lpstr>
      <vt:lpstr>'PEIPREMNI RADOVI'!Print_Area</vt:lpstr>
      <vt:lpstr>REKAPITULACIJA!Print_Area</vt:lpstr>
      <vt:lpstr>'ZEMLJANI RADOVI'!Print_Area</vt:lpstr>
      <vt:lpstr>'PEIPREMNI RADOVI'!Print_Titles</vt:lpstr>
      <vt:lpstr>REKAPITULACIJA!Print_Titles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2018-04-23T16:27:52Z</dcterms:created>
  <dcterms:modified xsi:type="dcterms:W3CDTF">2018-04-27T07:19:12Z</dcterms:modified>
</cp:coreProperties>
</file>